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slicers/slicer2.xml" ContentType="application/vnd.ms-excel.slicer+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pivotTables/pivotTable121.xml" ContentType="application/vnd.openxmlformats-officedocument.spreadsheetml.pivotTable+xml"/>
  <Override PartName="/xl/pivotTables/pivotTable122.xml" ContentType="application/vnd.openxmlformats-officedocument.spreadsheetml.pivotTable+xml"/>
  <Override PartName="/xl/pivotTables/pivotTable123.xml" ContentType="application/vnd.openxmlformats-officedocument.spreadsheetml.pivotTable+xml"/>
  <Override PartName="/xl/pivotTables/pivotTable124.xml" ContentType="application/vnd.openxmlformats-officedocument.spreadsheetml.pivotTable+xml"/>
  <Override PartName="/xl/pivotTables/pivotTable125.xml" ContentType="application/vnd.openxmlformats-officedocument.spreadsheetml.pivotTable+xml"/>
  <Override PartName="/xl/pivotTables/pivotTable126.xml" ContentType="application/vnd.openxmlformats-officedocument.spreadsheetml.pivotTable+xml"/>
  <Override PartName="/xl/pivotTables/pivotTable127.xml" ContentType="application/vnd.openxmlformats-officedocument.spreadsheetml.pivotTable+xml"/>
  <Override PartName="/xl/pivotTables/pivotTable128.xml" ContentType="application/vnd.openxmlformats-officedocument.spreadsheetml.pivotTable+xml"/>
  <Override PartName="/xl/pivotTables/pivotTable129.xml" ContentType="application/vnd.openxmlformats-officedocument.spreadsheetml.pivotTable+xml"/>
  <Override PartName="/xl/pivotTables/pivotTable130.xml" ContentType="application/vnd.openxmlformats-officedocument.spreadsheetml.pivotTable+xml"/>
  <Override PartName="/xl/pivotTables/pivotTable131.xml" ContentType="application/vnd.openxmlformats-officedocument.spreadsheetml.pivotTable+xml"/>
  <Override PartName="/xl/pivotTables/pivotTable132.xml" ContentType="application/vnd.openxmlformats-officedocument.spreadsheetml.pivotTable+xml"/>
  <Override PartName="/xl/pivotTables/pivotTable133.xml" ContentType="application/vnd.openxmlformats-officedocument.spreadsheetml.pivotTable+xml"/>
  <Override PartName="/xl/pivotTables/pivotTable134.xml" ContentType="application/vnd.openxmlformats-officedocument.spreadsheetml.pivotTable+xml"/>
  <Override PartName="/xl/pivotTables/pivotTable135.xml" ContentType="application/vnd.openxmlformats-officedocument.spreadsheetml.pivotTable+xml"/>
  <Override PartName="/xl/pivotTables/pivotTable136.xml" ContentType="application/vnd.openxmlformats-officedocument.spreadsheetml.pivotTable+xml"/>
  <Override PartName="/xl/pivotTables/pivotTable137.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138.xml" ContentType="application/vnd.openxmlformats-officedocument.spreadsheetml.pivotTable+xml"/>
  <Override PartName="/xl/pivotTables/pivotTable139.xml" ContentType="application/vnd.openxmlformats-officedocument.spreadsheetml.pivotTable+xml"/>
  <Override PartName="/xl/pivotTables/pivotTable140.xml" ContentType="application/vnd.openxmlformats-officedocument.spreadsheetml.pivotTable+xml"/>
  <Override PartName="/xl/pivotTables/pivotTable141.xml" ContentType="application/vnd.openxmlformats-officedocument.spreadsheetml.pivotTable+xml"/>
  <Override PartName="/xl/pivotTables/pivotTable142.xml" ContentType="application/vnd.openxmlformats-officedocument.spreadsheetml.pivotTable+xml"/>
  <Override PartName="/xl/pivotTables/pivotTable143.xml" ContentType="application/vnd.openxmlformats-officedocument.spreadsheetml.pivotTable+xml"/>
  <Override PartName="/xl/pivotTables/pivotTable144.xml" ContentType="application/vnd.openxmlformats-officedocument.spreadsheetml.pivotTable+xml"/>
  <Override PartName="/xl/pivotTables/pivotTable145.xml" ContentType="application/vnd.openxmlformats-officedocument.spreadsheetml.pivotTable+xml"/>
  <Override PartName="/xl/pivotTables/pivotTable146.xml" ContentType="application/vnd.openxmlformats-officedocument.spreadsheetml.pivotTable+xml"/>
  <Override PartName="/xl/pivotTables/pivotTable147.xml" ContentType="application/vnd.openxmlformats-officedocument.spreadsheetml.pivotTable+xml"/>
  <Override PartName="/xl/pivotTables/pivotTable148.xml" ContentType="application/vnd.openxmlformats-officedocument.spreadsheetml.pivotTable+xml"/>
  <Override PartName="/xl/pivotTables/pivotTable149.xml" ContentType="application/vnd.openxmlformats-officedocument.spreadsheetml.pivotTable+xml"/>
  <Override PartName="/xl/pivotTables/pivotTable150.xml" ContentType="application/vnd.openxmlformats-officedocument.spreadsheetml.pivotTable+xml"/>
  <Override PartName="/xl/pivotTables/pivotTable151.xml" ContentType="application/vnd.openxmlformats-officedocument.spreadsheetml.pivotTable+xml"/>
  <Override PartName="/xl/pivotTables/pivotTable152.xml" ContentType="application/vnd.openxmlformats-officedocument.spreadsheetml.pivotTable+xml"/>
  <Override PartName="/xl/pivotTables/pivotTable153.xml" ContentType="application/vnd.openxmlformats-officedocument.spreadsheetml.pivotTable+xml"/>
  <Override PartName="/xl/pivotTables/pivotTable154.xml" ContentType="application/vnd.openxmlformats-officedocument.spreadsheetml.pivotTable+xml"/>
  <Override PartName="/xl/pivotTables/pivotTable155.xml" ContentType="application/vnd.openxmlformats-officedocument.spreadsheetml.pivotTable+xml"/>
  <Override PartName="/xl/pivotTables/pivotTable156.xml" ContentType="application/vnd.openxmlformats-officedocument.spreadsheetml.pivotTable+xml"/>
  <Override PartName="/xl/pivotTables/pivotTable157.xml" ContentType="application/vnd.openxmlformats-officedocument.spreadsheetml.pivotTable+xml"/>
  <Override PartName="/xl/pivotTables/pivotTable158.xml" ContentType="application/vnd.openxmlformats-officedocument.spreadsheetml.pivotTable+xml"/>
  <Override PartName="/xl/pivotTables/pivotTable159.xml" ContentType="application/vnd.openxmlformats-officedocument.spreadsheetml.pivotTable+xml"/>
  <Override PartName="/xl/pivotTables/pivotTable160.xml" ContentType="application/vnd.openxmlformats-officedocument.spreadsheetml.pivotTable+xml"/>
  <Override PartName="/xl/pivotTables/pivotTable161.xml" ContentType="application/vnd.openxmlformats-officedocument.spreadsheetml.pivotTable+xml"/>
  <Override PartName="/xl/pivotTables/pivotTable162.xml" ContentType="application/vnd.openxmlformats-officedocument.spreadsheetml.pivotTable+xml"/>
  <Override PartName="/xl/pivotTables/pivotTable163.xml" ContentType="application/vnd.openxmlformats-officedocument.spreadsheetml.pivotTable+xml"/>
  <Override PartName="/xl/pivotTables/pivotTable164.xml" ContentType="application/vnd.openxmlformats-officedocument.spreadsheetml.pivotTable+xml"/>
  <Override PartName="/xl/pivotTables/pivotTable165.xml" ContentType="application/vnd.openxmlformats-officedocument.spreadsheetml.pivotTable+xml"/>
  <Override PartName="/xl/pivotTables/pivotTable166.xml" ContentType="application/vnd.openxmlformats-officedocument.spreadsheetml.pivotTable+xml"/>
  <Override PartName="/xl/pivotTables/pivotTable167.xml" ContentType="application/vnd.openxmlformats-officedocument.spreadsheetml.pivotTable+xml"/>
  <Override PartName="/xl/pivotTables/pivotTable168.xml" ContentType="application/vnd.openxmlformats-officedocument.spreadsheetml.pivotTable+xml"/>
  <Override PartName="/xl/pivotTables/pivotTable169.xml" ContentType="application/vnd.openxmlformats-officedocument.spreadsheetml.pivotTable+xml"/>
  <Override PartName="/xl/pivotTables/pivotTable170.xml" ContentType="application/vnd.openxmlformats-officedocument.spreadsheetml.pivotTable+xml"/>
  <Override PartName="/xl/pivotTables/pivotTable171.xml" ContentType="application/vnd.openxmlformats-officedocument.spreadsheetml.pivotTable+xml"/>
  <Override PartName="/xl/pivotTables/pivotTable172.xml" ContentType="application/vnd.openxmlformats-officedocument.spreadsheetml.pivotTable+xml"/>
  <Override PartName="/xl/pivotTables/pivotTable173.xml" ContentType="application/vnd.openxmlformats-officedocument.spreadsheetml.pivotTable+xml"/>
  <Override PartName="/xl/pivotTables/pivotTable174.xml" ContentType="application/vnd.openxmlformats-officedocument.spreadsheetml.pivotTable+xml"/>
  <Override PartName="/xl/pivotTables/pivotTable175.xml" ContentType="application/vnd.openxmlformats-officedocument.spreadsheetml.pivotTable+xml"/>
  <Override PartName="/xl/pivotTables/pivotTable176.xml" ContentType="application/vnd.openxmlformats-officedocument.spreadsheetml.pivotTable+xml"/>
  <Override PartName="/xl/pivotTables/pivotTable177.xml" ContentType="application/vnd.openxmlformats-officedocument.spreadsheetml.pivotTable+xml"/>
  <Override PartName="/xl/pivotTables/pivotTable178.xml" ContentType="application/vnd.openxmlformats-officedocument.spreadsheetml.pivotTable+xml"/>
  <Override PartName="/xl/pivotTables/pivotTable179.xml" ContentType="application/vnd.openxmlformats-officedocument.spreadsheetml.pivotTable+xml"/>
  <Override PartName="/xl/pivotTables/pivotTable180.xml" ContentType="application/vnd.openxmlformats-officedocument.spreadsheetml.pivotTable+xml"/>
  <Override PartName="/xl/pivotTables/pivotTable181.xml" ContentType="application/vnd.openxmlformats-officedocument.spreadsheetml.pivotTable+xml"/>
  <Override PartName="/xl/pivotTables/pivotTable182.xml" ContentType="application/vnd.openxmlformats-officedocument.spreadsheetml.pivotTable+xml"/>
  <Override PartName="/xl/pivotTables/pivotTable183.xml" ContentType="application/vnd.openxmlformats-officedocument.spreadsheetml.pivotTable+xml"/>
  <Override PartName="/xl/pivotTables/pivotTable184.xml" ContentType="application/vnd.openxmlformats-officedocument.spreadsheetml.pivotTable+xml"/>
  <Override PartName="/xl/pivotTables/pivotTable185.xml" ContentType="application/vnd.openxmlformats-officedocument.spreadsheetml.pivotTable+xml"/>
  <Override PartName="/xl/pivotTables/pivotTable186.xml" ContentType="application/vnd.openxmlformats-officedocument.spreadsheetml.pivotTable+xml"/>
  <Override PartName="/xl/pivotTables/pivotTable187.xml" ContentType="application/vnd.openxmlformats-officedocument.spreadsheetml.pivotTable+xml"/>
  <Override PartName="/xl/pivotTables/pivotTable188.xml" ContentType="application/vnd.openxmlformats-officedocument.spreadsheetml.pivotTable+xml"/>
  <Override PartName="/xl/pivotTables/pivotTable189.xml" ContentType="application/vnd.openxmlformats-officedocument.spreadsheetml.pivotTable+xml"/>
  <Override PartName="/xl/pivotTables/pivotTable190.xml" ContentType="application/vnd.openxmlformats-officedocument.spreadsheetml.pivotTable+xml"/>
  <Override PartName="/xl/pivotTables/pivotTable191.xml" ContentType="application/vnd.openxmlformats-officedocument.spreadsheetml.pivotTable+xml"/>
  <Override PartName="/xl/pivotTables/pivotTable192.xml" ContentType="application/vnd.openxmlformats-officedocument.spreadsheetml.pivotTable+xml"/>
  <Override PartName="/xl/pivotTables/pivotTable193.xml" ContentType="application/vnd.openxmlformats-officedocument.spreadsheetml.pivotTable+xml"/>
  <Override PartName="/xl/pivotTables/pivotTable194.xml" ContentType="application/vnd.openxmlformats-officedocument.spreadsheetml.pivotTable+xml"/>
  <Override PartName="/xl/pivotTables/pivotTable195.xml" ContentType="application/vnd.openxmlformats-officedocument.spreadsheetml.pivotTable+xml"/>
  <Override PartName="/xl/pivotTables/pivotTable196.xml" ContentType="application/vnd.openxmlformats-officedocument.spreadsheetml.pivotTable+xml"/>
  <Override PartName="/xl/pivotTables/pivotTable197.xml" ContentType="application/vnd.openxmlformats-officedocument.spreadsheetml.pivotTable+xml"/>
  <Override PartName="/xl/pivotTables/pivotTable198.xml" ContentType="application/vnd.openxmlformats-officedocument.spreadsheetml.pivotTable+xml"/>
  <Override PartName="/xl/pivotTables/pivotTable199.xml" ContentType="application/vnd.openxmlformats-officedocument.spreadsheetml.pivotTable+xml"/>
  <Override PartName="/xl/pivotTables/pivotTable200.xml" ContentType="application/vnd.openxmlformats-officedocument.spreadsheetml.pivotTable+xml"/>
  <Override PartName="/xl/pivotTables/pivotTable201.xml" ContentType="application/vnd.openxmlformats-officedocument.spreadsheetml.pivotTable+xml"/>
  <Override PartName="/xl/pivotTables/pivotTable202.xml" ContentType="application/vnd.openxmlformats-officedocument.spreadsheetml.pivotTable+xml"/>
  <Override PartName="/xl/pivotTables/pivotTable203.xml" ContentType="application/vnd.openxmlformats-officedocument.spreadsheetml.pivotTable+xml"/>
  <Override PartName="/xl/pivotTables/pivotTable204.xml" ContentType="application/vnd.openxmlformats-officedocument.spreadsheetml.pivotTable+xml"/>
  <Override PartName="/xl/pivotTables/pivotTable205.xml" ContentType="application/vnd.openxmlformats-officedocument.spreadsheetml.pivotTable+xml"/>
  <Override PartName="/xl/pivotTables/pivotTable206.xml" ContentType="application/vnd.openxmlformats-officedocument.spreadsheetml.pivotTable+xml"/>
  <Override PartName="/xl/pivotTables/pivotTable207.xml" ContentType="application/vnd.openxmlformats-officedocument.spreadsheetml.pivotTable+xml"/>
  <Override PartName="/xl/pivotTables/pivotTable208.xml" ContentType="application/vnd.openxmlformats-officedocument.spreadsheetml.pivotTable+xml"/>
  <Override PartName="/xl/pivotTables/pivotTable209.xml" ContentType="application/vnd.openxmlformats-officedocument.spreadsheetml.pivotTable+xml"/>
  <Override PartName="/xl/pivotTables/pivotTable210.xml" ContentType="application/vnd.openxmlformats-officedocument.spreadsheetml.pivotTable+xml"/>
  <Override PartName="/xl/pivotTables/pivotTable211.xml" ContentType="application/vnd.openxmlformats-officedocument.spreadsheetml.pivotTable+xml"/>
  <Override PartName="/xl/pivotTables/pivotTable212.xml" ContentType="application/vnd.openxmlformats-officedocument.spreadsheetml.pivotTable+xml"/>
  <Override PartName="/xl/pivotTables/pivotTable213.xml" ContentType="application/vnd.openxmlformats-officedocument.spreadsheetml.pivotTable+xml"/>
  <Override PartName="/xl/pivotTables/pivotTable214.xml" ContentType="application/vnd.openxmlformats-officedocument.spreadsheetml.pivotTable+xml"/>
  <Override PartName="/xl/pivotTables/pivotTable215.xml" ContentType="application/vnd.openxmlformats-officedocument.spreadsheetml.pivotTable+xml"/>
  <Override PartName="/xl/pivotTables/pivotTable216.xml" ContentType="application/vnd.openxmlformats-officedocument.spreadsheetml.pivotTable+xml"/>
  <Override PartName="/xl/pivotTables/pivotTable217.xml" ContentType="application/vnd.openxmlformats-officedocument.spreadsheetml.pivotTable+xml"/>
  <Override PartName="/xl/pivotTables/pivotTable218.xml" ContentType="application/vnd.openxmlformats-officedocument.spreadsheetml.pivotTable+xml"/>
  <Override PartName="/xl/pivotTables/pivotTable219.xml" ContentType="application/vnd.openxmlformats-officedocument.spreadsheetml.pivotTable+xml"/>
  <Override PartName="/xl/pivotTables/pivotTable220.xml" ContentType="application/vnd.openxmlformats-officedocument.spreadsheetml.pivotTable+xml"/>
  <Override PartName="/xl/pivotTables/pivotTable221.xml" ContentType="application/vnd.openxmlformats-officedocument.spreadsheetml.pivotTable+xml"/>
  <Override PartName="/xl/pivotTables/pivotTable222.xml" ContentType="application/vnd.openxmlformats-officedocument.spreadsheetml.pivotTable+xml"/>
  <Override PartName="/xl/pivotTables/pivotTable223.xml" ContentType="application/vnd.openxmlformats-officedocument.spreadsheetml.pivotTable+xml"/>
  <Override PartName="/xl/pivotTables/pivotTable224.xml" ContentType="application/vnd.openxmlformats-officedocument.spreadsheetml.pivotTable+xml"/>
  <Override PartName="/xl/pivotTables/pivotTable225.xml" ContentType="application/vnd.openxmlformats-officedocument.spreadsheetml.pivotTable+xml"/>
  <Override PartName="/xl/pivotTables/pivotTable226.xml" ContentType="application/vnd.openxmlformats-officedocument.spreadsheetml.pivotTable+xml"/>
  <Override PartName="/xl/pivotTables/pivotTable227.xml" ContentType="application/vnd.openxmlformats-officedocument.spreadsheetml.pivotTable+xml"/>
  <Override PartName="/xl/pivotTables/pivotTable228.xml" ContentType="application/vnd.openxmlformats-officedocument.spreadsheetml.pivotTable+xml"/>
  <Override PartName="/xl/pivotTables/pivotTable229.xml" ContentType="application/vnd.openxmlformats-officedocument.spreadsheetml.pivotTable+xml"/>
  <Override PartName="/xl/pivotTables/pivotTable230.xml" ContentType="application/vnd.openxmlformats-officedocument.spreadsheetml.pivotTable+xml"/>
  <Override PartName="/xl/pivotTables/pivotTable231.xml" ContentType="application/vnd.openxmlformats-officedocument.spreadsheetml.pivotTable+xml"/>
  <Override PartName="/xl/pivotTables/pivotTable232.xml" ContentType="application/vnd.openxmlformats-officedocument.spreadsheetml.pivotTable+xml"/>
  <Override PartName="/xl/pivotTables/pivotTable233.xml" ContentType="application/vnd.openxmlformats-officedocument.spreadsheetml.pivotTable+xml"/>
  <Override PartName="/xl/pivotTables/pivotTable234.xml" ContentType="application/vnd.openxmlformats-officedocument.spreadsheetml.pivotTable+xml"/>
  <Override PartName="/xl/pivotTables/pivotTable235.xml" ContentType="application/vnd.openxmlformats-officedocument.spreadsheetml.pivotTable+xml"/>
  <Override PartName="/xl/pivotTables/pivotTable236.xml" ContentType="application/vnd.openxmlformats-officedocument.spreadsheetml.pivotTable+xml"/>
  <Override PartName="/xl/pivotTables/pivotTable237.xml" ContentType="application/vnd.openxmlformats-officedocument.spreadsheetml.pivotTable+xml"/>
  <Override PartName="/xl/pivotTables/pivotTable238.xml" ContentType="application/vnd.openxmlformats-officedocument.spreadsheetml.pivotTable+xml"/>
  <Override PartName="/xl/pivotTables/pivotTable239.xml" ContentType="application/vnd.openxmlformats-officedocument.spreadsheetml.pivotTable+xml"/>
  <Override PartName="/xl/pivotTables/pivotTable240.xml" ContentType="application/vnd.openxmlformats-officedocument.spreadsheetml.pivotTable+xml"/>
  <Override PartName="/xl/pivotTables/pivotTable241.xml" ContentType="application/vnd.openxmlformats-officedocument.spreadsheetml.pivotTable+xml"/>
  <Override PartName="/xl/pivotTables/pivotTable242.xml" ContentType="application/vnd.openxmlformats-officedocument.spreadsheetml.pivotTable+xml"/>
  <Override PartName="/xl/pivotTables/pivotTable243.xml" ContentType="application/vnd.openxmlformats-officedocument.spreadsheetml.pivotTable+xml"/>
  <Override PartName="/xl/pivotTables/pivotTable244.xml" ContentType="application/vnd.openxmlformats-officedocument.spreadsheetml.pivotTable+xml"/>
  <Override PartName="/xl/pivotTables/pivotTable245.xml" ContentType="application/vnd.openxmlformats-officedocument.spreadsheetml.pivotTable+xml"/>
  <Override PartName="/xl/pivotTables/pivotTable246.xml" ContentType="application/vnd.openxmlformats-officedocument.spreadsheetml.pivotTable+xml"/>
  <Override PartName="/xl/pivotTables/pivotTable247.xml" ContentType="application/vnd.openxmlformats-officedocument.spreadsheetml.pivotTable+xml"/>
  <Override PartName="/xl/pivotTables/pivotTable248.xml" ContentType="application/vnd.openxmlformats-officedocument.spreadsheetml.pivotTable+xml"/>
  <Override PartName="/xl/pivotTables/pivotTable249.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Objekt_Skola\Sammanställning - enkäter\Skolenkäter 2023-2024\Resultatfiler 2024\Klara att leverera 2024\"/>
    </mc:Choice>
  </mc:AlternateContent>
  <xr:revisionPtr revIDLastSave="0" documentId="13_ncr:1_{8827C379-EEE2-49DA-870B-2B469D2F17AE}" xr6:coauthVersionLast="47" xr6:coauthVersionMax="47" xr10:uidLastSave="{00000000-0000-0000-0000-000000000000}"/>
  <workbookProtection workbookAlgorithmName="SHA-512" workbookHashValue="NX6QjL261fLhzfPnp7Pptw2TqjIPUWZj/dEy5RzyZsVOrfxnALk8kJUrEf+cZ72FdGzwRWjIy8hjidffrOsLtw==" workbookSaltValue="8H1YTbgz0Ml6hSweydC0Ww==" workbookSpinCount="100000" lockStructure="1"/>
  <bookViews>
    <workbookView xWindow="54600" yWindow="0" windowWidth="25800" windowHeight="21000" xr2:uid="{C7982B41-BE25-4AB1-BC86-329956774835}"/>
  </bookViews>
  <sheets>
    <sheet name="Tabeller" sheetId="6" r:id="rId1"/>
    <sheet name="Diagram" sheetId="8" r:id="rId2"/>
    <sheet name="Spindeldiagram" sheetId="10" r:id="rId3"/>
    <sheet name="Index" sheetId="11" r:id="rId4"/>
    <sheet name="Resultat 2023" sheetId="15" r:id="rId5"/>
    <sheet name="Snabböversikt" sheetId="7" r:id="rId6"/>
    <sheet name="Svarsfrekvens" sheetId="14" r:id="rId7"/>
    <sheet name="Pivot" sheetId="9" state="hidden" r:id="rId8"/>
    <sheet name="Pivot-Index" sheetId="4" state="hidden" r:id="rId9"/>
    <sheet name="Postbeskrivning" sheetId="5" state="hidden" r:id="rId10"/>
  </sheets>
  <definedNames>
    <definedName name="_xlnm._FilterDatabase" localSheetId="5" hidden="1">Snabböversikt!$B$4:$AR$4</definedName>
    <definedName name="_xlnm._FilterDatabase" localSheetId="6" hidden="1">Svarsfrekvens!$B$2:$G$2</definedName>
    <definedName name="_xlnm.Print_Area" localSheetId="2">Spindeldiagram!$A$1:$O$126</definedName>
    <definedName name="Utsnitt_Klass">#N/A</definedName>
    <definedName name="Utsnitt_Klass1">#N/A</definedName>
    <definedName name="Utsnitt_Kön">#N/A</definedName>
    <definedName name="Utsnitt_Kön1">#N/A</definedName>
    <definedName name="Utsnitt_Resultatenhet">#N/A</definedName>
    <definedName name="Utsnitt_Resultatenhet1">#N/A</definedName>
    <definedName name="Utsnitt_Utförare">#N/A</definedName>
    <definedName name="Utsnitt_Årskurs">#N/A</definedName>
  </definedNames>
  <calcPr calcId="191029"/>
  <pivotCaches>
    <pivotCache cacheId="8" r:id="rId11"/>
    <pivotCache cacheId="9" r:id="rId12"/>
  </pivotCaches>
  <extLst>
    <ext xmlns:x14="http://schemas.microsoft.com/office/spreadsheetml/2009/9/main" uri="{BBE1A952-AA13-448e-AADC-164F8A28A991}">
      <x14:slicerCaches>
        <x14:slicerCache r:id="rId13"/>
        <x14:slicerCache r:id="rId14"/>
        <x14:slicerCache r:id="rId15"/>
        <x14:slicerCache r:id="rId16"/>
        <x14:slicerCache r:id="rId17"/>
        <x14:slicerCache r:id="rId18"/>
        <x14:slicerCache r:id="rId19"/>
        <x14:slicerCache r:id="rId2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4" l="1"/>
  <c r="G15" i="14"/>
  <c r="G16" i="14"/>
  <c r="G17" i="14"/>
  <c r="G18" i="14"/>
  <c r="G19" i="14"/>
  <c r="G20" i="14"/>
  <c r="G21" i="14"/>
  <c r="G22" i="14"/>
  <c r="G23" i="14"/>
  <c r="G4" i="14"/>
  <c r="G11" i="14"/>
  <c r="G10" i="14"/>
  <c r="G9" i="14"/>
  <c r="G7" i="14"/>
  <c r="G8" i="14"/>
  <c r="G6" i="14"/>
  <c r="G5" i="14"/>
  <c r="D91" i="11"/>
  <c r="D90" i="11"/>
  <c r="D71" i="11"/>
  <c r="E53" i="11"/>
  <c r="D36" i="11"/>
  <c r="D92" i="11"/>
  <c r="D70" i="11"/>
  <c r="D53" i="11"/>
  <c r="D32" i="11"/>
  <c r="D69" i="11"/>
  <c r="D49" i="11"/>
  <c r="D31" i="11"/>
  <c r="E68" i="11"/>
  <c r="E48" i="11"/>
  <c r="D30" i="11"/>
  <c r="D89" i="11"/>
  <c r="D68" i="11"/>
  <c r="D48" i="11"/>
  <c r="E29" i="11"/>
  <c r="D85" i="11"/>
  <c r="D64" i="11"/>
  <c r="D44" i="11"/>
  <c r="D29" i="11"/>
  <c r="D81" i="11"/>
  <c r="E63" i="11"/>
  <c r="E43" i="11"/>
  <c r="D25" i="11"/>
  <c r="E80" i="11"/>
  <c r="D63" i="11"/>
  <c r="D43" i="11"/>
  <c r="D24" i="11"/>
  <c r="D80" i="11"/>
  <c r="D59" i="11"/>
  <c r="D39" i="11"/>
  <c r="E23" i="11"/>
  <c r="D76" i="11"/>
  <c r="E58" i="11"/>
  <c r="D38" i="11"/>
  <c r="E75" i="11"/>
  <c r="D58" i="11"/>
  <c r="D37" i="11"/>
  <c r="D75" i="11"/>
  <c r="D54" i="11"/>
  <c r="E36" i="11"/>
  <c r="D23" i="11"/>
  <c r="G56" i="6" l="1"/>
  <c r="G43" i="6"/>
  <c r="G69" i="6"/>
  <c r="C5" i="11"/>
  <c r="G8" i="10"/>
  <c r="G8" i="8"/>
  <c r="AY1" i="7"/>
  <c r="AK1" i="7"/>
  <c r="Y1" i="7"/>
  <c r="M1" i="7"/>
  <c r="AX1" i="7"/>
  <c r="AJ1" i="7"/>
  <c r="X1" i="7"/>
  <c r="L1" i="7"/>
  <c r="AW1" i="7"/>
  <c r="AI1" i="7"/>
  <c r="W1" i="7"/>
  <c r="K1" i="7"/>
  <c r="AV1" i="7"/>
  <c r="AH1" i="7"/>
  <c r="V1" i="7"/>
  <c r="J1" i="7"/>
  <c r="AD1" i="7"/>
  <c r="F1" i="7"/>
  <c r="Q1" i="7"/>
  <c r="AN1" i="7"/>
  <c r="AA1" i="7"/>
  <c r="AT1" i="7"/>
  <c r="AG1" i="7"/>
  <c r="U1" i="7"/>
  <c r="I1" i="7"/>
  <c r="AF1" i="7"/>
  <c r="T1" i="7"/>
  <c r="H1" i="7"/>
  <c r="AQ1" i="7"/>
  <c r="AE1" i="7"/>
  <c r="S1" i="7"/>
  <c r="G1" i="7"/>
  <c r="AP1" i="7"/>
  <c r="R1" i="7"/>
  <c r="AC1" i="7"/>
  <c r="E1" i="7"/>
  <c r="P1" i="7"/>
  <c r="AL1" i="7"/>
  <c r="AR1" i="7"/>
  <c r="AO1" i="7"/>
  <c r="AB1" i="7"/>
  <c r="O1" i="7"/>
  <c r="N1" i="7"/>
  <c r="Z1" i="7"/>
  <c r="AM1" i="7"/>
  <c r="AY2" i="7"/>
  <c r="AX2" i="7"/>
  <c r="AW2" i="7"/>
  <c r="AV2" i="7"/>
  <c r="AT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H2" i="7"/>
  <c r="G2" i="7"/>
  <c r="F2" i="7"/>
  <c r="E2" i="7"/>
  <c r="F8" i="6"/>
  <c r="G531" i="6" l="1"/>
  <c r="G517" i="6"/>
  <c r="G504" i="6"/>
  <c r="G491" i="6"/>
  <c r="G474" i="6"/>
  <c r="G457" i="6"/>
  <c r="G444" i="6"/>
  <c r="G426" i="6"/>
  <c r="G413" i="6"/>
  <c r="G396" i="6"/>
  <c r="G383" i="6"/>
  <c r="G369" i="6"/>
  <c r="G355" i="6"/>
  <c r="G337" i="6"/>
  <c r="G323" i="6"/>
  <c r="G306" i="6"/>
  <c r="G293" i="6"/>
  <c r="G276" i="6"/>
  <c r="G263" i="6"/>
  <c r="G245" i="6"/>
  <c r="G232" i="6"/>
  <c r="G215" i="6"/>
  <c r="G202" i="6"/>
  <c r="G184" i="6"/>
  <c r="G171" i="6"/>
  <c r="G157" i="6"/>
  <c r="G143" i="6"/>
  <c r="G125" i="6"/>
  <c r="G111" i="6"/>
  <c r="G98" i="6"/>
  <c r="G85" i="6"/>
  <c r="C4" i="11"/>
  <c r="D21" i="11"/>
  <c r="G107" i="6"/>
  <c r="G405" i="6"/>
  <c r="G392" i="6"/>
  <c r="G422" i="6"/>
  <c r="G153" i="6"/>
  <c r="G272" i="6"/>
  <c r="G121" i="6"/>
  <c r="G167" i="6"/>
  <c r="G540" i="6"/>
  <c r="G365" i="6"/>
  <c r="G194" i="6"/>
  <c r="G333" i="6"/>
  <c r="G526" i="6"/>
  <c r="G315" i="6"/>
  <c r="G436" i="6"/>
  <c r="G500" i="6"/>
  <c r="G135" i="6"/>
  <c r="G224" i="6"/>
  <c r="G65" i="6"/>
  <c r="G78" i="6"/>
  <c r="G513" i="6"/>
  <c r="G285" i="6"/>
  <c r="G466" i="6"/>
  <c r="G52" i="6"/>
  <c r="G379" i="6"/>
  <c r="G241" i="6"/>
  <c r="G94" i="6"/>
  <c r="G347" i="6"/>
  <c r="G302" i="6"/>
  <c r="G483" i="6"/>
  <c r="G255" i="6"/>
  <c r="G180" i="6"/>
  <c r="G211" i="6"/>
  <c r="G453" i="6"/>
  <c r="D87" i="11" l="1"/>
  <c r="D83" i="11"/>
  <c r="D78" i="11"/>
  <c r="D73" i="11"/>
  <c r="D66" i="11"/>
  <c r="D61" i="11"/>
  <c r="D56" i="11"/>
  <c r="D51" i="11"/>
  <c r="D46" i="11"/>
  <c r="D41" i="11"/>
  <c r="D34" i="11"/>
  <c r="D27" i="11"/>
  <c r="G206" i="6"/>
  <c r="G282" i="6"/>
  <c r="G250" i="6"/>
  <c r="G519" i="6"/>
  <c r="G238" i="6"/>
  <c r="G174" i="6"/>
  <c r="G113" i="6"/>
  <c r="G362" i="6"/>
  <c r="G494" i="6"/>
  <c r="G62" i="6"/>
  <c r="G341" i="6"/>
  <c r="G89" i="6"/>
  <c r="G371" i="6"/>
  <c r="G115" i="6"/>
  <c r="G219" i="6"/>
  <c r="G533" i="6"/>
  <c r="G339" i="6"/>
  <c r="G311" i="6"/>
  <c r="G507" i="6"/>
  <c r="G495" i="6"/>
  <c r="G361" i="6"/>
  <c r="G493" i="6"/>
  <c r="G401" i="6"/>
  <c r="G416" i="6"/>
  <c r="G450" i="6"/>
  <c r="G49" i="6"/>
  <c r="G90" i="6"/>
  <c r="G419" i="6"/>
  <c r="G59" i="6"/>
  <c r="G190" i="6"/>
  <c r="G234" i="6"/>
  <c r="G176" i="6"/>
  <c r="G372" i="6"/>
  <c r="G447" i="6"/>
  <c r="G523" i="6"/>
  <c r="G207" i="6"/>
  <c r="G328" i="6"/>
  <c r="G386" i="6"/>
  <c r="G520" i="6"/>
  <c r="G360" i="6"/>
  <c r="G415" i="6"/>
  <c r="G462" i="6"/>
  <c r="G251" i="6"/>
  <c r="G327" i="6"/>
  <c r="G100" i="6"/>
  <c r="G428" i="6"/>
  <c r="G217" i="6"/>
  <c r="G309" i="6"/>
  <c r="G297" i="6"/>
  <c r="G385" i="6"/>
  <c r="G237" i="6"/>
  <c r="G417" i="6"/>
  <c r="G343" i="6"/>
  <c r="G269" i="6"/>
  <c r="G299" i="6"/>
  <c r="G312" i="6"/>
  <c r="G461" i="6"/>
  <c r="G114" i="6"/>
  <c r="G148" i="6"/>
  <c r="G45" i="6"/>
  <c r="G521" i="6"/>
  <c r="G47" i="6"/>
  <c r="G387" i="6"/>
  <c r="G432" i="6"/>
  <c r="G398" i="6"/>
  <c r="G281" i="6"/>
  <c r="G358" i="6"/>
  <c r="G279" i="6"/>
  <c r="G116" i="6"/>
  <c r="G150" i="6"/>
  <c r="G91" i="6"/>
  <c r="G48" i="6"/>
  <c r="G535" i="6"/>
  <c r="G186" i="6"/>
  <c r="G359" i="6"/>
  <c r="G399" i="6"/>
  <c r="G463" i="6"/>
  <c r="G344" i="6"/>
  <c r="G72" i="6"/>
  <c r="G295" i="6"/>
  <c r="G205" i="6"/>
  <c r="G497" i="6"/>
  <c r="G342" i="6"/>
  <c r="G101" i="6"/>
  <c r="G159" i="6"/>
  <c r="G104" i="6"/>
  <c r="G187" i="6"/>
  <c r="G325" i="6"/>
  <c r="G298" i="6"/>
  <c r="G536" i="6"/>
  <c r="G308" i="6"/>
  <c r="G402" i="6"/>
  <c r="G117" i="6"/>
  <c r="G130" i="6"/>
  <c r="G448" i="6"/>
  <c r="G278" i="6"/>
  <c r="G266" i="6"/>
  <c r="G129" i="6"/>
  <c r="G418" i="6"/>
  <c r="G373" i="6"/>
  <c r="G310" i="6"/>
  <c r="G252" i="6"/>
  <c r="G236" i="6"/>
  <c r="G191" i="6"/>
  <c r="G330" i="6"/>
  <c r="G376" i="6"/>
  <c r="G88" i="6"/>
  <c r="G118" i="6"/>
  <c r="G75" i="6"/>
  <c r="G160" i="6"/>
  <c r="G149" i="6"/>
  <c r="G163" i="6"/>
  <c r="G389" i="6"/>
  <c r="G61" i="6"/>
  <c r="G161" i="6"/>
  <c r="G221" i="6"/>
  <c r="G164" i="6"/>
  <c r="G340" i="6"/>
  <c r="G175" i="6"/>
  <c r="G477" i="6"/>
  <c r="G296" i="6"/>
  <c r="G329" i="6"/>
  <c r="G268" i="6"/>
  <c r="G429" i="6"/>
  <c r="G71" i="6"/>
  <c r="G388" i="6"/>
  <c r="G430" i="6"/>
  <c r="G375" i="6"/>
  <c r="G522" i="6"/>
  <c r="G249" i="6"/>
  <c r="G480" i="6"/>
  <c r="G460" i="6"/>
  <c r="G147" i="6"/>
  <c r="G46" i="6"/>
  <c r="G431" i="6"/>
  <c r="G173" i="6"/>
  <c r="G537" i="6"/>
  <c r="G162" i="6"/>
  <c r="G433" i="6"/>
  <c r="G189" i="6"/>
  <c r="G235" i="6"/>
  <c r="G220" i="6"/>
  <c r="G248" i="6"/>
  <c r="G479" i="6"/>
  <c r="G128" i="6"/>
  <c r="G280" i="6"/>
  <c r="G510" i="6"/>
  <c r="G73" i="6"/>
  <c r="G127" i="6"/>
  <c r="G204" i="6"/>
  <c r="G188" i="6"/>
  <c r="G509" i="6"/>
  <c r="G177" i="6"/>
  <c r="G357" i="6"/>
  <c r="G132" i="6"/>
  <c r="G326" i="6"/>
  <c r="G478" i="6"/>
  <c r="G60" i="6"/>
  <c r="G58" i="6"/>
  <c r="G267" i="6"/>
  <c r="G374" i="6"/>
  <c r="G496" i="6"/>
  <c r="G218" i="6"/>
  <c r="G131" i="6"/>
  <c r="G534" i="6"/>
  <c r="G459" i="6"/>
  <c r="G446" i="6"/>
  <c r="G103" i="6"/>
  <c r="G74" i="6"/>
  <c r="G87" i="6"/>
  <c r="G102" i="6"/>
  <c r="G449" i="6"/>
  <c r="G146" i="6"/>
  <c r="G145" i="6"/>
  <c r="G265" i="6"/>
  <c r="G208" i="6"/>
  <c r="G506" i="6"/>
  <c r="G476" i="6"/>
  <c r="G400" i="6"/>
  <c r="G508" i="6"/>
  <c r="K59" i="8" l="1"/>
  <c r="K63" i="8"/>
  <c r="K27" i="8"/>
  <c r="K99" i="8"/>
  <c r="K64" i="8"/>
  <c r="K29" i="8"/>
  <c r="K25" i="8"/>
  <c r="K18" i="8"/>
  <c r="K58" i="8"/>
  <c r="K67" i="8"/>
  <c r="K65" i="8"/>
  <c r="K22" i="8"/>
  <c r="K21" i="8"/>
  <c r="K23" i="8"/>
  <c r="K101" i="8"/>
  <c r="K57" i="8"/>
  <c r="K100" i="8"/>
  <c r="K20" i="8"/>
  <c r="K70" i="8"/>
  <c r="K60" i="8"/>
  <c r="K69" i="8"/>
  <c r="K66" i="8"/>
  <c r="K30" i="8"/>
  <c r="K71" i="8"/>
  <c r="K17" i="8"/>
  <c r="K68" i="8"/>
  <c r="K28" i="8"/>
  <c r="K61" i="8"/>
  <c r="K19" i="8"/>
  <c r="K24" i="8"/>
  <c r="K62" i="8"/>
  <c r="K26" i="8"/>
  <c r="G13" i="14"/>
  <c r="G12" i="14"/>
  <c r="G24" i="14" l="1"/>
  <c r="G11" i="8"/>
  <c r="G10" i="8"/>
  <c r="G7" i="8"/>
  <c r="G11" i="10"/>
  <c r="G10" i="10"/>
  <c r="G7" i="10"/>
  <c r="F11" i="6"/>
  <c r="F10" i="6"/>
  <c r="F7" i="6"/>
  <c r="K97" i="8" l="1"/>
  <c r="K56" i="8"/>
  <c r="K16" i="8"/>
  <c r="G434" i="6" l="1"/>
  <c r="G363" i="6"/>
  <c r="G283" i="6"/>
  <c r="G119" i="6"/>
  <c r="G63" i="6"/>
  <c r="G403" i="6"/>
  <c r="G481" i="6"/>
  <c r="G511" i="6"/>
  <c r="G451" i="6"/>
  <c r="G377" i="6"/>
  <c r="G222" i="6"/>
  <c r="G133" i="6"/>
  <c r="G178" i="6"/>
  <c r="G390" i="6"/>
  <c r="G300" i="6"/>
  <c r="G151" i="6"/>
  <c r="G76" i="6"/>
  <c r="G313" i="6"/>
  <c r="G538" i="6"/>
  <c r="G524" i="6"/>
  <c r="G464" i="6"/>
  <c r="G239" i="6"/>
  <c r="G165" i="6"/>
  <c r="G92" i="6"/>
  <c r="G420" i="6"/>
  <c r="G331" i="6"/>
  <c r="G270" i="6"/>
  <c r="G192" i="6"/>
  <c r="G105" i="6"/>
  <c r="G345" i="6"/>
  <c r="G209" i="6"/>
  <c r="G50" i="6"/>
  <c r="G247" i="6"/>
  <c r="K31" i="8" l="1"/>
  <c r="G253" i="6"/>
  <c r="G498" i="6" l="1"/>
  <c r="K98" i="8"/>
</calcChain>
</file>

<file path=xl/sharedStrings.xml><?xml version="1.0" encoding="utf-8"?>
<sst xmlns="http://schemas.openxmlformats.org/spreadsheetml/2006/main" count="3109" uniqueCount="459">
  <si>
    <t>Årskurs</t>
  </si>
  <si>
    <t>Resultatenhet</t>
  </si>
  <si>
    <t>Klass</t>
  </si>
  <si>
    <t>Kön</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</si>
  <si>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</si>
  <si>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</si>
  <si>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</si>
  <si>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</si>
  <si>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</si>
  <si>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</si>
  <si>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</si>
  <si>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</si>
  <si>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</si>
  <si>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</si>
  <si>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</si>
  <si>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</si>
  <si>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</si>
  <si>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</si>
  <si>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</si>
  <si>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</si>
  <si>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</si>
  <si>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</si>
  <si>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</si>
  <si>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</si>
  <si>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</si>
  <si>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</si>
  <si>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</si>
  <si>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</si>
  <si>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</si>
  <si>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</si>
  <si>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</si>
  <si>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</si>
  <si>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</si>
  <si>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</si>
  <si>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</si>
  <si>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</si>
  <si>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</si>
  <si>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</si>
  <si>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</si>
  <si>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</si>
  <si>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</si>
  <si>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</si>
  <si>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</si>
  <si>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Irstaskolan</t>
  </si>
  <si>
    <t>Index1</t>
  </si>
  <si>
    <t>Index2</t>
  </si>
  <si>
    <t>Index3</t>
  </si>
  <si>
    <t>Index4</t>
  </si>
  <si>
    <t>Index5</t>
  </si>
  <si>
    <t>Index6</t>
  </si>
  <si>
    <t>Index7</t>
  </si>
  <si>
    <t>(Alla)</t>
  </si>
  <si>
    <t>Antal av Resultatenhet</t>
  </si>
  <si>
    <t>Antal av Klass</t>
  </si>
  <si>
    <t>Radetiketter</t>
  </si>
  <si>
    <t>Totalsumma</t>
  </si>
  <si>
    <t>Antal av Kön</t>
  </si>
  <si>
    <t/>
  </si>
  <si>
    <t>Tillbergaskolan</t>
  </si>
  <si>
    <t>Pivottabell 1-4</t>
  </si>
  <si>
    <t>Kolumnetiketter</t>
  </si>
  <si>
    <t>Summa av Årskurs</t>
  </si>
  <si>
    <t>Pivottabell 5-8</t>
  </si>
  <si>
    <t>Pivottabell 9-11</t>
  </si>
  <si>
    <t>Pivottabell 12-14</t>
  </si>
  <si>
    <t>Pivottabell 15</t>
  </si>
  <si>
    <t>Namn på fråga</t>
  </si>
  <si>
    <t>Pivottabell 16-18</t>
  </si>
  <si>
    <t>Pivottabell 19-21</t>
  </si>
  <si>
    <t>Pivottabell 22-24</t>
  </si>
  <si>
    <t>Pivottabell 25-27</t>
  </si>
  <si>
    <t>Pivottabell 28-30</t>
  </si>
  <si>
    <t>Pivottabell 31-33</t>
  </si>
  <si>
    <t>Pivottabell 34-36</t>
  </si>
  <si>
    <t>Pivottabell 37-39</t>
  </si>
  <si>
    <t>Pivottabell 40-42</t>
  </si>
  <si>
    <t>Pivottabell 43-45</t>
  </si>
  <si>
    <t>Pivottabell 46-48</t>
  </si>
  <si>
    <t>Pivottabell 49-51</t>
  </si>
  <si>
    <t>Pivottabell 52-54</t>
  </si>
  <si>
    <t>Pivottabell 55-57</t>
  </si>
  <si>
    <t>Pivottabell 58-60</t>
  </si>
  <si>
    <t>Pivottabell 61-63</t>
  </si>
  <si>
    <t>Antal av F1</t>
  </si>
  <si>
    <t>Medel av F1</t>
  </si>
  <si>
    <t>Antal av F2</t>
  </si>
  <si>
    <t>Medel av F2</t>
  </si>
  <si>
    <t>Antal av F3</t>
  </si>
  <si>
    <t>Pivottabell 64-66</t>
  </si>
  <si>
    <t>Pivottabell 67-69</t>
  </si>
  <si>
    <t>Pivottabell 70-72</t>
  </si>
  <si>
    <t>Pivottabell 73-75</t>
  </si>
  <si>
    <t>Pivottabell 76-78</t>
  </si>
  <si>
    <t>Medel av F3</t>
  </si>
  <si>
    <t>Pivottabell 79-81</t>
  </si>
  <si>
    <t>F40</t>
  </si>
  <si>
    <t>Antal av F4</t>
  </si>
  <si>
    <t>Antal av F5</t>
  </si>
  <si>
    <t>Antal av F6</t>
  </si>
  <si>
    <t>Antal av F7</t>
  </si>
  <si>
    <t>Antal av F8</t>
  </si>
  <si>
    <t>Antal av F9</t>
  </si>
  <si>
    <t>Antal av F10</t>
  </si>
  <si>
    <t>Antal av F11</t>
  </si>
  <si>
    <t>Antal av F12</t>
  </si>
  <si>
    <t>Antal av F13</t>
  </si>
  <si>
    <t>Antal av F14</t>
  </si>
  <si>
    <t>Antal av F15</t>
  </si>
  <si>
    <t>Antal av F16</t>
  </si>
  <si>
    <t>Antal av F17</t>
  </si>
  <si>
    <t>Antal av F18</t>
  </si>
  <si>
    <t>Antal av F19</t>
  </si>
  <si>
    <t>Antal av F21</t>
  </si>
  <si>
    <t>Antal av F22</t>
  </si>
  <si>
    <t>Antal av F23</t>
  </si>
  <si>
    <t>Antal av F24</t>
  </si>
  <si>
    <t>Pivottabell 82-84</t>
  </si>
  <si>
    <t>Antal av F25</t>
  </si>
  <si>
    <t>Antal av F26</t>
  </si>
  <si>
    <t>Antal av F27</t>
  </si>
  <si>
    <t>Pivottabell 88-90</t>
  </si>
  <si>
    <t>Pivottabell 85-87</t>
  </si>
  <si>
    <t>Pivottabell 91-93</t>
  </si>
  <si>
    <t>Pivottabell 94-96</t>
  </si>
  <si>
    <t>Pivottabell 97-99</t>
  </si>
  <si>
    <t>Pivottabell 100-102</t>
  </si>
  <si>
    <t>Pivottabell 103-105</t>
  </si>
  <si>
    <t>Pivottabell 106-108</t>
  </si>
  <si>
    <t>Pivottabell 109-111</t>
  </si>
  <si>
    <t>Pivottabell 112-114</t>
  </si>
  <si>
    <t>Pivottabell 115-117</t>
  </si>
  <si>
    <t>Pivottabell 118-120</t>
  </si>
  <si>
    <t>Pivottabell 121-123</t>
  </si>
  <si>
    <t>Pivottabell 124-126</t>
  </si>
  <si>
    <t>Antal av F20</t>
  </si>
  <si>
    <t>Antal av F28</t>
  </si>
  <si>
    <t>Antal av F29</t>
  </si>
  <si>
    <t>Antal av F30</t>
  </si>
  <si>
    <t>Antal av F31</t>
  </si>
  <si>
    <t>Antal av F32</t>
  </si>
  <si>
    <t>Antal av F33</t>
  </si>
  <si>
    <t>Antal av F34</t>
  </si>
  <si>
    <t>Antal av F35</t>
  </si>
  <si>
    <t>Antal av F36</t>
  </si>
  <si>
    <t>Antal av F37</t>
  </si>
  <si>
    <t>Antal av F38</t>
  </si>
  <si>
    <t>Antal av F39</t>
  </si>
  <si>
    <t>Medel av F4</t>
  </si>
  <si>
    <t>Medel av F5</t>
  </si>
  <si>
    <t>Medel av F6</t>
  </si>
  <si>
    <t>Medel av F7</t>
  </si>
  <si>
    <t>Medel av F8</t>
  </si>
  <si>
    <t>Medel av F9</t>
  </si>
  <si>
    <t>Medel av F10</t>
  </si>
  <si>
    <t>Medel av F11</t>
  </si>
  <si>
    <t>Medel av F12</t>
  </si>
  <si>
    <t>Medel av F13</t>
  </si>
  <si>
    <t>Medel av F14</t>
  </si>
  <si>
    <t>Medel av F15</t>
  </si>
  <si>
    <t>Medel av F16</t>
  </si>
  <si>
    <t>Medel av F17</t>
  </si>
  <si>
    <t>Medel av F18</t>
  </si>
  <si>
    <t>Medel av F19</t>
  </si>
  <si>
    <t>Medel av F20</t>
  </si>
  <si>
    <t>Medel av F21</t>
  </si>
  <si>
    <t>Medel av F22</t>
  </si>
  <si>
    <t>Medel av F23</t>
  </si>
  <si>
    <t>Medel av F24</t>
  </si>
  <si>
    <t>Medel av F25</t>
  </si>
  <si>
    <t>Medel av F26</t>
  </si>
  <si>
    <t>Medel av F27</t>
  </si>
  <si>
    <t>Medel av F28</t>
  </si>
  <si>
    <t>Medel av F29</t>
  </si>
  <si>
    <t>Medel av F30</t>
  </si>
  <si>
    <t>Medel av F31</t>
  </si>
  <si>
    <t>Medel av F32</t>
  </si>
  <si>
    <t>Medel av F33</t>
  </si>
  <si>
    <t>Medel av F34</t>
  </si>
  <si>
    <t>Medel av F35</t>
  </si>
  <si>
    <t>Medel av F36</t>
  </si>
  <si>
    <t>Medel av F37</t>
  </si>
  <si>
    <t>Medel av F38</t>
  </si>
  <si>
    <t>Medel av F39</t>
  </si>
  <si>
    <t>Vilken skola går du på</t>
  </si>
  <si>
    <t>Vilken årskurs?</t>
  </si>
  <si>
    <t>Vilken klass går du i?</t>
  </si>
  <si>
    <t xml:space="preserve">Jag är </t>
  </si>
  <si>
    <t>Jag väljer att äta mig mätt i skolan</t>
  </si>
  <si>
    <t>Jag trivs i min skolrestaurang/klassrum där jag äter maten</t>
  </si>
  <si>
    <t>F41</t>
  </si>
  <si>
    <t>F42</t>
  </si>
  <si>
    <t>Hur ofta förklarar lärarna vad du ska göra på lektionerna så att du förstår?</t>
  </si>
  <si>
    <t>Tycker du att du får veta hur det går för dig i skolarbetet?</t>
  </si>
  <si>
    <t>Tycker du att lärarna förklarar vad du behöver kunna i de olika ämnena?</t>
  </si>
  <si>
    <t>Tycker du att utvecklingssamtalet är till hjälp för dig?</t>
  </si>
  <si>
    <t>Tycker du att lärarna varierar lektionerna så att ni får arbeta på olika sätt?</t>
  </si>
  <si>
    <t>Tycker du att lärarna får dig att tro på dig själv i skolarbetet?</t>
  </si>
  <si>
    <t>Hur ofta får lärarna dig att bli intresserad av skolarbetet?</t>
  </si>
  <si>
    <t>Tycker du att du får tillräckliga utmaningar i skolarbetet?</t>
  </si>
  <si>
    <t>Hur ofta tycker du att skolarbetet är för svårt?</t>
  </si>
  <si>
    <t>Hur ofta får du den hjälp du behöver under lektionerna?</t>
  </si>
  <si>
    <t>Tycker du att du får den hjälp du behöver från skolan för att klara skolarbetet</t>
  </si>
  <si>
    <t>Hur mycket tycker du att ni elever får öva på att diskutera frågor där man kan tycka olika?</t>
  </si>
  <si>
    <t>Hur mycket pratar lärarna om att allt man hör och läser, till exempel på internet, inte behöver vara sant (källkritik)?</t>
  </si>
  <si>
    <t>Tycker du att lärarna behandlar alla elever lika oavsett om de är flickor, pojkar eller har annan könsidentitet?</t>
  </si>
  <si>
    <t>Känner du dig orättvist behandlad av någon lärare eller annan vuxen i skolan?</t>
  </si>
  <si>
    <t>Hur tycker du att eleverna bemöter vuxna i skolan?</t>
  </si>
  <si>
    <t>Hur tycker du att eleverna bemöter varandra i skolan?</t>
  </si>
  <si>
    <t>Känner du att du kan vara dig själv i skolan?</t>
  </si>
  <si>
    <t>Hur mycket tycker du att ni elever får vara med och påverka hur ni ska arbeta på lektionerna?</t>
  </si>
  <si>
    <t>Hur mycket tycker du att de vuxna i skolan lyssnar på förslag från eleverna, till exempel från klassråd eller elevråd?</t>
  </si>
  <si>
    <t>Hur ofta är det arbetsro på lektionerna?</t>
  </si>
  <si>
    <t>Hur ofta är det så stökigt på lektionerna att du har svårt att koncentrera dig?</t>
  </si>
  <si>
    <t>Känner du dig rädd för andra elever i skolan?</t>
  </si>
  <si>
    <t>Känner du dig rädd för någon lärare eller annan vuxen i skolan?</t>
  </si>
  <si>
    <t>Känner du dig trygg i skolan?</t>
  </si>
  <si>
    <t>Litar du på att de vuxna i skolan gör tillräckligt om någon elev blir illa behandlad?</t>
  </si>
  <si>
    <t>Tycker du att de vuxna i skolan har koll på vad som händer på rasterna?</t>
  </si>
  <si>
    <t>Känner du att det finns någon vuxen i skolan som bryr sig om hur du mår?</t>
  </si>
  <si>
    <t>Hur lätt eller svårt är det att få hjälp av elevhälsan, till exempel skolsköterskan?</t>
  </si>
  <si>
    <t>Hur nöjd är du med din skola?</t>
  </si>
  <si>
    <t>De som jobbar i skolrestaurangen är trevliga och hjälpsamma.</t>
  </si>
  <si>
    <t>Maten på min skola är bra om man tänker att det ska vara nyttigt, smaka gott och vara bra för miljön</t>
  </si>
  <si>
    <t>F43</t>
  </si>
  <si>
    <t>Åk 4 och 6</t>
  </si>
  <si>
    <t>Pivottabell 127-129</t>
  </si>
  <si>
    <t>Pivottabell 130-132</t>
  </si>
  <si>
    <t>Pivottabell 133-135</t>
  </si>
  <si>
    <t>Pivottabell 136-138</t>
  </si>
  <si>
    <t>Antal av F40</t>
  </si>
  <si>
    <t>Medel av F40</t>
  </si>
  <si>
    <t>Antal av F41</t>
  </si>
  <si>
    <t>Medel av F41</t>
  </si>
  <si>
    <t>Antal av F42</t>
  </si>
  <si>
    <t>Medel av F42</t>
  </si>
  <si>
    <t>Antal av F43</t>
  </si>
  <si>
    <t>Medel av F43</t>
  </si>
  <si>
    <t>Antal av Årskurs</t>
  </si>
  <si>
    <t>Pivottabell 9-12</t>
  </si>
  <si>
    <t>Pivottabell 13-16</t>
  </si>
  <si>
    <t>Pivottabell 17-20</t>
  </si>
  <si>
    <t>Pivottabell 21-24</t>
  </si>
  <si>
    <t>Pivottabell 25-28</t>
  </si>
  <si>
    <t>Pivottabell 29-32</t>
  </si>
  <si>
    <t>Pivottabell 33-36</t>
  </si>
  <si>
    <t>Pivottabell 37-40</t>
  </si>
  <si>
    <t>Pivottabell 41-44</t>
  </si>
  <si>
    <t>Pivottabell 45-48</t>
  </si>
  <si>
    <t>Pivottabell 49-52</t>
  </si>
  <si>
    <t>Pivottabell 53-56</t>
  </si>
  <si>
    <t>Pivottabell 57-60</t>
  </si>
  <si>
    <t>Pivottabell 61-64</t>
  </si>
  <si>
    <t>Pivottabell 65-68</t>
  </si>
  <si>
    <t>Pivottabell 69-72</t>
  </si>
  <si>
    <t>Pivottabell 73-76</t>
  </si>
  <si>
    <t>Pivottabell 77-80</t>
  </si>
  <si>
    <t>Pivottabell 81-84</t>
  </si>
  <si>
    <t>Pivottabell 85-88</t>
  </si>
  <si>
    <t>Pivottabell 91-92</t>
  </si>
  <si>
    <t>Index8</t>
  </si>
  <si>
    <t>Index9</t>
  </si>
  <si>
    <t>Index10</t>
  </si>
  <si>
    <t>Index11</t>
  </si>
  <si>
    <t>Index 1</t>
  </si>
  <si>
    <t>Index 2</t>
  </si>
  <si>
    <t>Index 3</t>
  </si>
  <si>
    <t>Index 4</t>
  </si>
  <si>
    <t>1. Information om utbildningen</t>
  </si>
  <si>
    <t>Index 5</t>
  </si>
  <si>
    <t>Index 6</t>
  </si>
  <si>
    <t>Index 7</t>
  </si>
  <si>
    <t>Index 8</t>
  </si>
  <si>
    <t>Index 9</t>
  </si>
  <si>
    <t>Index 10</t>
  </si>
  <si>
    <t>Index 11</t>
  </si>
  <si>
    <t>3. Frågor om stöd</t>
  </si>
  <si>
    <t>2.Frågor om stimulans</t>
  </si>
  <si>
    <t>4.Kritiskt tänkande</t>
  </si>
  <si>
    <t>5.Bemötande -lärare</t>
  </si>
  <si>
    <t>6.Bemötande -elever</t>
  </si>
  <si>
    <t>7. Inflytande</t>
  </si>
  <si>
    <t>8. Studiero</t>
  </si>
  <si>
    <t>9. Trygghet</t>
  </si>
  <si>
    <t>10. Förhindra kränkningar</t>
  </si>
  <si>
    <t>11. Elevhälsa</t>
  </si>
  <si>
    <t>Hur ofta tycker du att skolarbetet är alldeles för svårt?</t>
  </si>
  <si>
    <t>Barn- och utbildningsförvaltningens enkät till</t>
  </si>
  <si>
    <t>elever i grundskolan i Västerås</t>
  </si>
  <si>
    <t>Verksamhet:</t>
  </si>
  <si>
    <t>Antal svarande:</t>
  </si>
  <si>
    <t>Årskurs:</t>
  </si>
  <si>
    <t>Klass:</t>
  </si>
  <si>
    <t>Kön:</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</si>
  <si>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</si>
  <si>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 xml:space="preserve">Enheter med färre än fem svarande särredovisas inte av sekretesskäl. Dessa svar ingår dock i de totala resultaten. </t>
  </si>
  <si>
    <t>Frågor om stimulans</t>
  </si>
  <si>
    <t>Frågor om stöd</t>
  </si>
  <si>
    <t>Tycker du att du får den hjälp du behöver från skolan för att klara skolarbetet?</t>
  </si>
  <si>
    <t>Hur ofta tycker du att skolarbetet är för alldeles svårt?</t>
  </si>
  <si>
    <t>Maten på min skola är bra om man tänker att det ska vara nyttigt, smaka gott och vara bra för miljön.</t>
  </si>
  <si>
    <t>Jag trivs i min skolrestaurang/klassrum där jag äter maten.</t>
  </si>
  <si>
    <t>Frågor om skolan</t>
  </si>
  <si>
    <t>Totalt</t>
  </si>
  <si>
    <t>Skola</t>
  </si>
  <si>
    <t>Kristiansborgsskolan</t>
  </si>
  <si>
    <t>Pettersbergsskolan</t>
  </si>
  <si>
    <t>Rönnbyskolan</t>
  </si>
  <si>
    <t>Resultatet indexerat med Skolinspektionens metod</t>
  </si>
  <si>
    <t>Vad som visas på denna sida styrs av vilka filter som valts på fliken "Tabeller"</t>
  </si>
  <si>
    <t>4. Kritiskt tänkande</t>
  </si>
  <si>
    <t>2. Frågor om stimulans</t>
  </si>
  <si>
    <t>6. Bemötande - elever</t>
  </si>
  <si>
    <t>5. Bemötande - lärare</t>
  </si>
  <si>
    <t>Omräknat medelvärde per enskild fråga</t>
  </si>
  <si>
    <t>Index per     frågeområde</t>
  </si>
  <si>
    <t>Antal svar</t>
  </si>
  <si>
    <t>1 (Helt och hållet)</t>
  </si>
  <si>
    <t>4 (Inte alls)</t>
  </si>
  <si>
    <t>5 Vet ej</t>
  </si>
  <si>
    <t>4 (Väldigt lite/Inte alls)</t>
  </si>
  <si>
    <t>1 (Väldigt mycket)</t>
  </si>
  <si>
    <t>1 (Alltid)</t>
  </si>
  <si>
    <t>5  (Aldrig)</t>
  </si>
  <si>
    <t>6 Vet ej</t>
  </si>
  <si>
    <t>info om utb</t>
  </si>
  <si>
    <t>stimulans</t>
  </si>
  <si>
    <t>stöd</t>
  </si>
  <si>
    <t>kritiskt</t>
  </si>
  <si>
    <t>1 (Aldrig)</t>
  </si>
  <si>
    <t>5  (Alltid)</t>
  </si>
  <si>
    <t>1 (Mycket bra)</t>
  </si>
  <si>
    <t>4 (Mycket dåligt)</t>
  </si>
  <si>
    <t>1 (Mycket lätt)</t>
  </si>
  <si>
    <t>4 (Mycket svårt)</t>
  </si>
  <si>
    <t>Frågor om skolmaten</t>
  </si>
  <si>
    <t xml:space="preserve">Frågor om nöjdhet </t>
  </si>
  <si>
    <t>1 (Stämmer helt och hållet)</t>
  </si>
  <si>
    <t>4 (Stämmer inte alls)</t>
  </si>
  <si>
    <t>Frågor om trygghet</t>
  </si>
  <si>
    <t>Frågor om studiero</t>
  </si>
  <si>
    <t>Frågor om inflytande</t>
  </si>
  <si>
    <t>Frågor om bemötande - elever</t>
  </si>
  <si>
    <t>Frågor om bemötande - lärare</t>
  </si>
  <si>
    <t>Frågor om kritiskt tänkande</t>
  </si>
  <si>
    <t>Frågor om att förhindra kränkningar</t>
  </si>
  <si>
    <t>Frågor om elevhälsa</t>
  </si>
  <si>
    <t>(tom)</t>
  </si>
  <si>
    <t>Antal av Index1</t>
  </si>
  <si>
    <t>Medel av Index1</t>
  </si>
  <si>
    <t>Antal av Index2</t>
  </si>
  <si>
    <t>Medel av Index2</t>
  </si>
  <si>
    <t>Antal av Index3</t>
  </si>
  <si>
    <t>Antal av Index4</t>
  </si>
  <si>
    <t>Medel av Index3</t>
  </si>
  <si>
    <t>Antal av Index5</t>
  </si>
  <si>
    <t>Antal av Index6</t>
  </si>
  <si>
    <t>Medel av Index5</t>
  </si>
  <si>
    <t>Medel av Index6</t>
  </si>
  <si>
    <t>Antal av Index7</t>
  </si>
  <si>
    <t>Antal av Index8</t>
  </si>
  <si>
    <t>Medel av Index7</t>
  </si>
  <si>
    <t>Medel av Index8</t>
  </si>
  <si>
    <t>Antal av Index9</t>
  </si>
  <si>
    <t>Antal av Index10</t>
  </si>
  <si>
    <t>Antal av Index11</t>
  </si>
  <si>
    <t>Medel av Index9</t>
  </si>
  <si>
    <t>Medel av Index10</t>
  </si>
  <si>
    <t>Medel av Index11</t>
  </si>
  <si>
    <t>Frågor om maten i min skola</t>
  </si>
  <si>
    <t>12. Övergripande nöjdhet (bildar ej index)</t>
  </si>
  <si>
    <t>Frågor om skolarbetet</t>
  </si>
  <si>
    <t>Frågor om bemötande, trygghet och elevhälsa</t>
  </si>
  <si>
    <t>-</t>
  </si>
  <si>
    <t>13. Maten (bildar ej index)</t>
  </si>
  <si>
    <t>Andel som svarat 1+2 på frågorna</t>
  </si>
  <si>
    <t>Antal</t>
  </si>
  <si>
    <t>Svar</t>
  </si>
  <si>
    <t>Svarsfrekvens</t>
  </si>
  <si>
    <t>Nybyggeskolan</t>
  </si>
  <si>
    <t>Skiljeboskolan</t>
  </si>
  <si>
    <t>Viksängsskolan</t>
  </si>
  <si>
    <t>Önstaskolan</t>
  </si>
  <si>
    <t>Total</t>
  </si>
  <si>
    <t>Pivottabell 89, 90, 93-102</t>
  </si>
  <si>
    <t>Medel av Index4</t>
  </si>
  <si>
    <t>Pivottabell 103-112</t>
  </si>
  <si>
    <t>Kille</t>
  </si>
  <si>
    <t>Tjej</t>
  </si>
  <si>
    <t>Flickor</t>
  </si>
  <si>
    <t>Pojkar</t>
  </si>
  <si>
    <t xml:space="preserve">För frågor om undersökningen kontakta barn- och utbildningsförvaltningen </t>
  </si>
  <si>
    <t>Välj vilken verksamhet du vill visa resultaten för</t>
  </si>
  <si>
    <t>Om en enhet saknas i resultatredovisningen</t>
  </si>
  <si>
    <t xml:space="preserve">På den här sidan har medelvärdena räknats om till en tiogradig skala för att passa Skolinspektionens redovisningsmetod och möjliggöra jämförelser med andra kommuner. </t>
  </si>
  <si>
    <t>Om det är tomt på uppgifter har den aktuella skolan antingen inte deltagit under året, eller så är antalet svar så få att de sekretessmarkerats.</t>
  </si>
  <si>
    <t>Här är det för alla frågor positivt att ha ett högt medelvärde, oavsett om frågan är formulerad som ett negativt eller positivt påstående</t>
  </si>
  <si>
    <t>Vald verksamhet:</t>
  </si>
  <si>
    <t>.</t>
  </si>
  <si>
    <t>Jämförelse:</t>
  </si>
  <si>
    <t>Totalt årskurs 7</t>
  </si>
  <si>
    <t>Välj vilken verksamhet vad du vill jämföra med här.</t>
  </si>
  <si>
    <t>År 2024</t>
  </si>
  <si>
    <t>8b</t>
  </si>
  <si>
    <t>8c</t>
  </si>
  <si>
    <t>Har annan könsidentitet</t>
  </si>
  <si>
    <t>8d</t>
  </si>
  <si>
    <t>8g</t>
  </si>
  <si>
    <t>8e</t>
  </si>
  <si>
    <t>8a</t>
  </si>
  <si>
    <t>8o</t>
  </si>
  <si>
    <t>8f</t>
  </si>
  <si>
    <t>8m</t>
  </si>
  <si>
    <t>8n</t>
  </si>
  <si>
    <t>8h</t>
  </si>
  <si>
    <t>Annat/Vill inte ange</t>
  </si>
  <si>
    <t>Persboskolan</t>
  </si>
  <si>
    <t>Noblaskolan Hagaberg</t>
  </si>
  <si>
    <t>Pilträdsskolan</t>
  </si>
  <si>
    <t>Noblaskolan Hemdal</t>
  </si>
  <si>
    <t>Kunskapsskolan i Västerås</t>
  </si>
  <si>
    <t>Centuriaskolan</t>
  </si>
  <si>
    <t>Fryxellska skolan</t>
  </si>
  <si>
    <t>Internationella Engelska Skolan Västerås</t>
  </si>
  <si>
    <t>Grundskolan Äventyret</t>
  </si>
  <si>
    <t>Skälbyskolan</t>
  </si>
  <si>
    <t>8</t>
  </si>
  <si>
    <t>8.2</t>
  </si>
  <si>
    <t>8.3</t>
  </si>
  <si>
    <t>8.1</t>
  </si>
  <si>
    <t>8.4</t>
  </si>
  <si>
    <t>8.5</t>
  </si>
  <si>
    <t>8e, 8b</t>
  </si>
  <si>
    <t>Frågor 2024</t>
  </si>
  <si>
    <t>Jämförelser 2024</t>
  </si>
  <si>
    <t>Västerås Stad</t>
  </si>
  <si>
    <t>Övriga utförare</t>
  </si>
  <si>
    <t>Internationella Engelska skolan</t>
  </si>
  <si>
    <t>Flicka</t>
  </si>
  <si>
    <t>Pojke</t>
  </si>
  <si>
    <t>2. Stimulans</t>
  </si>
  <si>
    <t>3. Stöd</t>
  </si>
  <si>
    <t>Kunskapsskolan Västerås</t>
  </si>
  <si>
    <t>Västerås Waldorfskola, grund</t>
  </si>
  <si>
    <t>Medelvärden och index för totalen och per skola 2023</t>
  </si>
  <si>
    <r>
      <rPr>
        <b/>
        <sz val="14"/>
        <color theme="8" tint="-0.499984740745262"/>
        <rFont val="Calibri"/>
        <family val="2"/>
        <scheme val="minor"/>
      </rPr>
      <t>Kort om tabellen</t>
    </r>
    <r>
      <rPr>
        <sz val="11"/>
        <color theme="8" tint="-0.499984740745262"/>
        <rFont val="Calibri"/>
        <family val="2"/>
        <scheme val="minor"/>
      </rPr>
      <t xml:space="preserve">
Här redovisas resultaten från Skolinspektionens skolenkät vårterminen 2021. Resultaten är jämförbara med de uppgifter som redovisas under fliken "Index".
Resultatet är bearbetat så att ett högre värde alltid är fördelaktigt, oavsett om frågan är formulerad som ett negativt eller positivt påstående. 
Mer information om Skolinspektionens enkät finns på:
https://www.skolinspektionen.se/beslut-rapporter-statistik/statistik/resultat-fran-skolenkaten/resultat-skolenkaten-2023/</t>
    </r>
  </si>
  <si>
    <t>Överblick index-resultat per skola 2024</t>
  </si>
  <si>
    <t>Almaskolan</t>
  </si>
  <si>
    <t xml:space="preserve">Internationella Engelska skolan </t>
  </si>
  <si>
    <t>Kunskapsskolan</t>
  </si>
  <si>
    <t>John-John Ernstsson, verksamhetschef BUF, john-john.ernstsson@vasteras.se</t>
  </si>
  <si>
    <t>Enkäten genomfördes inte av Västerås stad år 2023 och då ändrades också frågorna, så därför finns ingen historik från tidigare år.</t>
  </si>
  <si>
    <t>Maria Lundquist, handläggare EDU, maria.lundquist@vasteras.se</t>
  </si>
  <si>
    <t>Kolumn1</t>
  </si>
  <si>
    <t>Kolumn2</t>
  </si>
  <si>
    <t>Kolumn3</t>
  </si>
  <si>
    <t>Kolumn4</t>
  </si>
  <si>
    <t>Kolumn5</t>
  </si>
  <si>
    <t>Kolumn6</t>
  </si>
  <si>
    <t>elever i grundskolan årskurs 8 inklusive fristående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</si>
</sst>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s>
  <fonts count="41" x14ac:knownFonts="1">
    <font>
      <sz val="11"/>
      <color theme="1"/>
      <name val="Calibri"/>
      <family val="2"/>
      <scheme val="minor"/>
    </font>
    <font>
      <sz val="8"/>
      <name val="Calibri"/>
      <family val="2"/>
      <scheme val="minor"/>
    </font>
    <font>
      <sz val="11"/>
      <color rgb="FFFF0000"/>
      <name val="Calibri"/>
      <family val="2"/>
      <scheme val="minor"/>
    </font>
    <font>
      <b/>
      <sz val="15"/>
      <color theme="3"/>
      <name val="Calibri"/>
      <family val="2"/>
      <scheme val="minor"/>
    </font>
    <font>
      <b/>
      <sz val="7"/>
      <color rgb="FF404040"/>
      <name val="Open Sans"/>
      <family val="2"/>
    </font>
    <font>
      <b/>
      <sz val="10"/>
      <color rgb="FF404040"/>
      <name val="Open Sans"/>
      <family val="2"/>
    </font>
    <font>
      <b/>
      <sz val="10"/>
      <color rgb="FF505050"/>
      <name val="Open Sans"/>
      <family val="2"/>
    </font>
    <font>
      <sz val="10"/>
      <color theme="1"/>
      <name val="Arial"/>
      <family val="2"/>
    </font>
    <font>
      <b/>
      <sz val="13"/>
      <color theme="8" tint="-0.499984740745262"/>
      <name val="Arial"/>
      <family val="2"/>
    </font>
    <font>
      <b/>
      <sz val="9"/>
      <color theme="1"/>
      <name val="Arial"/>
      <family val="2"/>
    </font>
    <font>
      <sz val="10"/>
      <color rgb="FF000000"/>
      <name val="Arial"/>
      <family val="2"/>
    </font>
    <font>
      <sz val="11"/>
      <color theme="1"/>
      <name val="Calibri"/>
      <family val="2"/>
    </font>
    <font>
      <sz val="11"/>
      <color theme="8" tint="-0.499984740745262"/>
      <name val="Arial"/>
      <family val="2"/>
    </font>
    <font>
      <sz val="11"/>
      <color theme="1"/>
      <name val="Calibri"/>
      <family val="2"/>
      <scheme val="minor"/>
    </font>
    <font>
      <b/>
      <sz val="11"/>
      <color theme="1"/>
      <name val="Calibri"/>
      <family val="2"/>
      <scheme val="minor"/>
    </font>
    <font>
      <b/>
      <sz val="14"/>
      <color theme="8" tint="-0.499984740745262"/>
      <name val="Arial"/>
      <family val="2"/>
    </font>
    <font>
      <sz val="13"/>
      <color theme="8" tint="-0.499984740745262"/>
      <name val="Arial"/>
      <family val="2"/>
    </font>
    <font>
      <b/>
      <sz val="11"/>
      <name val="Arial"/>
      <family val="2"/>
    </font>
    <font>
      <i/>
      <sz val="10"/>
      <color theme="1"/>
      <name val="Arial"/>
      <family val="2"/>
    </font>
    <font>
      <sz val="10"/>
      <color theme="8" tint="-0.499984740745262"/>
      <name val="Arial"/>
      <family val="2"/>
    </font>
    <font>
      <sz val="11"/>
      <color rgb="FF505050"/>
      <name val="Calibri"/>
      <family val="2"/>
      <scheme val="minor"/>
    </font>
    <font>
      <sz val="11"/>
      <color rgb="FF404040"/>
      <name val="Calibri"/>
      <family val="2"/>
      <scheme val="minor"/>
    </font>
    <font>
      <b/>
      <sz val="14"/>
      <color theme="1"/>
      <name val="Calibri"/>
      <family val="2"/>
      <scheme val="minor"/>
    </font>
    <font>
      <sz val="11"/>
      <name val="Calibri"/>
      <family val="2"/>
      <scheme val="minor"/>
    </font>
    <font>
      <sz val="14"/>
      <name val="Calibri"/>
      <family val="2"/>
      <scheme val="minor"/>
    </font>
    <font>
      <b/>
      <sz val="14"/>
      <color theme="0"/>
      <name val="Calibri"/>
      <family val="2"/>
      <scheme val="minor"/>
    </font>
    <font>
      <b/>
      <sz val="12"/>
      <color rgb="FF0097CC"/>
      <name val="Calibri"/>
      <family val="2"/>
      <scheme val="minor"/>
    </font>
    <font>
      <b/>
      <sz val="10"/>
      <color rgb="FF0097CC"/>
      <name val="Arial"/>
      <family val="2"/>
    </font>
    <font>
      <sz val="12"/>
      <color theme="0"/>
      <name val="Calibri"/>
      <family val="2"/>
      <scheme val="minor"/>
    </font>
    <font>
      <b/>
      <sz val="14"/>
      <color theme="0"/>
      <name val="Arial"/>
      <family val="2"/>
    </font>
    <font>
      <sz val="9"/>
      <color theme="0"/>
      <name val="Arial"/>
      <family val="2"/>
    </font>
    <font>
      <b/>
      <sz val="11"/>
      <color theme="0"/>
      <name val="Calibri"/>
      <family val="2"/>
      <scheme val="minor"/>
    </font>
    <font>
      <b/>
      <sz val="10"/>
      <color theme="1"/>
      <name val="Calibri"/>
      <family val="2"/>
      <scheme val="minor"/>
    </font>
    <font>
      <sz val="12"/>
      <color theme="8" tint="-0.499984740745262"/>
      <name val="Arial"/>
      <family val="2"/>
    </font>
    <font>
      <b/>
      <sz val="12"/>
      <name val="Arial"/>
      <family val="2"/>
    </font>
    <font>
      <sz val="11"/>
      <color theme="0"/>
      <name val="Calibri"/>
      <family val="2"/>
      <scheme val="minor"/>
    </font>
    <font>
      <sz val="11"/>
      <color rgb="FF2CB5B2"/>
      <name val="Calibri"/>
      <family val="2"/>
      <scheme val="minor"/>
    </font>
    <font>
      <sz val="14"/>
      <color theme="1"/>
      <name val="Calibri"/>
      <family val="2"/>
      <scheme val="minor"/>
    </font>
    <font>
      <b/>
      <sz val="14"/>
      <name val="Calibri"/>
      <family val="2"/>
      <scheme val="minor"/>
    </font>
    <font>
      <sz val="11"/>
      <color theme="8" tint="-0.499984740745262"/>
      <name val="Calibri"/>
      <family val="2"/>
      <scheme val="minor"/>
    </font>
    <font>
      <b/>
      <sz val="14"/>
      <color theme="8" tint="-0.499984740745262"/>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rgb="FF00B0F0"/>
        <bgColor indexed="64"/>
      </patternFill>
    </fill>
    <fill>
      <patternFill patternType="solid">
        <fgColor theme="8" tint="0.79998168889431442"/>
        <bgColor indexed="64"/>
      </patternFill>
    </fill>
    <fill>
      <patternFill patternType="solid">
        <fgColor rgb="FFD8F3F4"/>
        <bgColor indexed="64"/>
      </patternFill>
    </fill>
    <fill>
      <patternFill patternType="solid">
        <fgColor theme="4"/>
        <bgColor theme="4"/>
      </patternFill>
    </fill>
  </fills>
  <borders count="29">
    <border>
      <left/>
      <right/>
      <top/>
      <bottom/>
      <diagonal/>
    </border>
    <border>
      <left/>
      <right/>
      <top/>
      <bottom style="thick">
        <color theme="4"/>
      </bottom>
      <diagonal/>
    </border>
    <border>
      <left style="thin">
        <color rgb="FFCCECFF"/>
      </left>
      <right/>
      <top/>
      <bottom/>
      <diagonal/>
    </border>
    <border>
      <left style="thin">
        <color rgb="FFCCECFF"/>
      </left>
      <right style="thin">
        <color rgb="FFCCECFF"/>
      </right>
      <top style="thin">
        <color rgb="FFCCECFF"/>
      </top>
      <bottom style="thin">
        <color rgb="FFCCECFF"/>
      </bottom>
      <diagonal/>
    </border>
    <border>
      <left style="thin">
        <color rgb="FFCCECFF"/>
      </left>
      <right style="thin">
        <color rgb="FFCCECFF"/>
      </right>
      <top/>
      <bottom style="thin">
        <color rgb="FFCCECFF"/>
      </bottom>
      <diagonal/>
    </border>
    <border>
      <left style="thin">
        <color rgb="FFCCECFF"/>
      </left>
      <right style="thin">
        <color rgb="FFCCECFF"/>
      </right>
      <top style="thin">
        <color rgb="FFCCECFF"/>
      </top>
      <bottom/>
      <diagonal/>
    </border>
    <border>
      <left/>
      <right/>
      <top/>
      <bottom style="thin">
        <color rgb="FFCCECFF"/>
      </bottom>
      <diagonal/>
    </border>
    <border>
      <left/>
      <right/>
      <top style="thin">
        <color rgb="FFCCECFF"/>
      </top>
      <bottom/>
      <diagonal/>
    </border>
    <border>
      <left/>
      <right style="thin">
        <color rgb="FFCCECFF"/>
      </right>
      <top style="thin">
        <color rgb="FFCCECFF"/>
      </top>
      <bottom/>
      <diagonal/>
    </border>
    <border>
      <left/>
      <right style="thin">
        <color rgb="FFCCECFF"/>
      </right>
      <top/>
      <bottom/>
      <diagonal/>
    </border>
    <border>
      <left style="thin">
        <color rgb="FFCCECFF"/>
      </left>
      <right/>
      <top style="thin">
        <color rgb="FFCCECFF"/>
      </top>
      <bottom style="thin">
        <color rgb="FFCCECFF"/>
      </bottom>
      <diagonal/>
    </border>
    <border>
      <left style="thin">
        <color rgb="FFAAD1D8"/>
      </left>
      <right style="thin">
        <color rgb="FFAAD1D8"/>
      </right>
      <top style="thin">
        <color rgb="FFAAD1D8"/>
      </top>
      <bottom style="thin">
        <color rgb="FFAAD1D8"/>
      </bottom>
      <diagonal/>
    </border>
    <border>
      <left/>
      <right style="thin">
        <color rgb="FFAAD1D8"/>
      </right>
      <top/>
      <bottom style="thin">
        <color rgb="FFAAD1D8"/>
      </bottom>
      <diagonal/>
    </border>
    <border>
      <left/>
      <right style="thin">
        <color rgb="FFAAD1D8"/>
      </right>
      <top style="thin">
        <color rgb="FFAAD1D8"/>
      </top>
      <bottom/>
      <diagonal/>
    </border>
    <border>
      <left style="thin">
        <color rgb="FFAAD1D8"/>
      </left>
      <right style="thin">
        <color rgb="FFAAD1D8"/>
      </right>
      <top style="thin">
        <color rgb="FFAAD1D8"/>
      </top>
      <bottom/>
      <diagonal/>
    </border>
    <border>
      <left style="thin">
        <color rgb="FFAAD1D8"/>
      </left>
      <right style="thin">
        <color rgb="FFAAD1D8"/>
      </right>
      <top/>
      <bottom/>
      <diagonal/>
    </border>
    <border>
      <left style="thin">
        <color rgb="FFAAD1D8"/>
      </left>
      <right style="thin">
        <color rgb="FFAAD1D8"/>
      </right>
      <top/>
      <bottom style="thin">
        <color rgb="FFAAD1D8"/>
      </bottom>
      <diagonal/>
    </border>
    <border>
      <left/>
      <right/>
      <top style="thin">
        <color rgb="FFAAD1D8"/>
      </top>
      <bottom style="thin">
        <color rgb="FFAAD1D8"/>
      </bottom>
      <diagonal/>
    </border>
    <border>
      <left/>
      <right/>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rgb="FFCCFFFF"/>
      </left>
      <right style="thin">
        <color rgb="FFCCFFFF"/>
      </right>
      <top style="thin">
        <color rgb="FFCCFFFF"/>
      </top>
      <bottom style="thin">
        <color rgb="FFCCFFFF"/>
      </bottom>
      <diagonal/>
    </border>
    <border>
      <left style="thin">
        <color rgb="FFAAD1D8"/>
      </left>
      <right/>
      <top style="thin">
        <color rgb="FFAAD1D8"/>
      </top>
      <bottom style="thin">
        <color rgb="FFAAD1D8"/>
      </bottom>
      <diagonal/>
    </border>
    <border>
      <left/>
      <right style="thin">
        <color rgb="FFAAD1D8"/>
      </right>
      <top style="thin">
        <color rgb="FFAAD1D8"/>
      </top>
      <bottom style="thin">
        <color rgb="FFAAD1D8"/>
      </bottom>
      <diagonal/>
    </border>
    <border>
      <left/>
      <right style="thin">
        <color rgb="FFAAD1D8"/>
      </right>
      <top/>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s>
  <cellStyleXfs count="12">
    <xf numFmtId="0" fontId="0" fillId="0" borderId="0"/>
    <xf numFmtId="0" fontId="3" fillId="0" borderId="1" applyNumberFormat="0" applyFill="0" applyAlignment="0" applyProtection="0"/>
    <xf numFmtId="0" fontId="2" fillId="0" borderId="0" applyNumberFormat="0" applyFill="0" applyBorder="0" applyAlignment="0" applyProtection="0"/>
    <xf numFmtId="9" fontId="13" fillId="0" borderId="0" applyFont="0" applyFill="0" applyBorder="0" applyAlignment="0" applyProtection="0"/>
    <xf numFmtId="0" fontId="25" fillId="5" borderId="0"/>
    <xf numFmtId="0" fontId="26"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cellStyleXfs>
  <cellXfs count="171">
    <xf numFmtId="0" fontId="0" fillId="0" borderId="0" xfId="0"/>
    <xf numFmtId="0" fontId="0" fillId="0" borderId="0" xfId="0" pivotButton="1"/>
    <xf numFmtId="0" fontId="0" fillId="0" borderId="0" xfId="0" applyAlignment="1">
      <alignment horizontal="left"/>
    </xf>
    <xf numFmtId="10" fontId="0" fillId="0" borderId="0" xfId="0" applyNumberFormat="1"/>
    <xf numFmtId="0" fontId="2" fillId="0" borderId="0" xfId="2"/>
    <xf numFmtId="0" fontId="3" fillId="0" borderId="1" xfId="1"/>
    <xf numFmtId="9" fontId="0" fillId="0" borderId="0" xfId="0" applyNumberFormat="1"/>
    <xf numFmtId="164" fontId="0" fillId="0" borderId="0" xfId="0" applyNumberFormat="1"/>
    <xf numFmtId="9" fontId="0" fillId="0" borderId="0" xfId="0" applyNumberFormat="1" applyAlignment="1">
      <alignment horizontal="left"/>
    </xf>
    <xf numFmtId="0" fontId="4" fillId="0" borderId="0" xfId="0" applyFont="1"/>
    <xf numFmtId="0" fontId="5" fillId="0" borderId="0" xfId="0" applyFont="1"/>
    <xf numFmtId="0" fontId="6" fillId="0" borderId="0" xfId="0" applyFont="1"/>
    <xf numFmtId="1" fontId="0" fillId="0" borderId="0" xfId="0" applyNumberFormat="1"/>
    <xf numFmtId="0" fontId="0" fillId="2" borderId="0" xfId="0" applyFill="1"/>
    <xf numFmtId="2" fontId="6" fillId="0" borderId="0" xfId="0" applyNumberFormat="1" applyFont="1"/>
    <xf numFmtId="2" fontId="5" fillId="0" borderId="0" xfId="0" applyNumberFormat="1" applyFont="1"/>
    <xf numFmtId="0" fontId="7" fillId="3" borderId="0" xfId="0" applyFont="1" applyFill="1"/>
    <xf numFmtId="0" fontId="7" fillId="0" borderId="0" xfId="0" applyFont="1" applyAlignment="1">
      <alignment horizontal="right"/>
    </xf>
    <xf numFmtId="0" fontId="7" fillId="3" borderId="0" xfId="0" applyFont="1" applyFill="1" applyAlignment="1">
      <alignment horizontal="right"/>
    </xf>
    <xf numFmtId="0" fontId="7" fillId="3" borderId="0" xfId="0" applyFont="1" applyFill="1" applyAlignment="1">
      <alignment wrapText="1"/>
    </xf>
    <xf numFmtId="0" fontId="8" fillId="3" borderId="0" xfId="0" applyFont="1" applyFill="1"/>
    <xf numFmtId="0" fontId="7" fillId="0" borderId="0" xfId="0" applyFont="1"/>
    <xf numFmtId="0" fontId="9" fillId="3" borderId="0" xfId="0" applyFont="1" applyFill="1"/>
    <xf numFmtId="0" fontId="10" fillId="4" borderId="0" xfId="0" applyFont="1" applyFill="1"/>
    <xf numFmtId="0" fontId="0" fillId="0" borderId="0" xfId="0" applyAlignment="1">
      <alignment wrapText="1"/>
    </xf>
    <xf numFmtId="0" fontId="15" fillId="0" borderId="0" xfId="0" applyFont="1" applyAlignment="1" applyProtection="1">
      <alignment horizontal="left"/>
      <protection hidden="1"/>
    </xf>
    <xf numFmtId="0" fontId="16" fillId="0" borderId="0" xfId="0" applyFont="1" applyAlignment="1" applyProtection="1">
      <alignment horizontal="left"/>
      <protection hidden="1"/>
    </xf>
    <xf numFmtId="0" fontId="17" fillId="0" borderId="0" xfId="0" applyFont="1" applyAlignment="1" applyProtection="1">
      <alignment horizontal="right"/>
      <protection hidden="1"/>
    </xf>
    <xf numFmtId="0" fontId="18" fillId="3" borderId="0" xfId="0" applyFont="1" applyFill="1"/>
    <xf numFmtId="0" fontId="21" fillId="0" borderId="0" xfId="0" applyFont="1"/>
    <xf numFmtId="0" fontId="21" fillId="0" borderId="4" xfId="0" applyFont="1" applyBorder="1" applyAlignment="1">
      <alignment vertical="center" wrapText="1"/>
    </xf>
    <xf numFmtId="0" fontId="20" fillId="0" borderId="5" xfId="0" applyFont="1" applyBorder="1" applyAlignment="1">
      <alignment vertical="center" wrapText="1"/>
    </xf>
    <xf numFmtId="0" fontId="21" fillId="0" borderId="3" xfId="0" applyFont="1" applyBorder="1" applyAlignment="1">
      <alignment vertical="center" wrapText="1"/>
    </xf>
    <xf numFmtId="0" fontId="21" fillId="0" borderId="6" xfId="0" applyFont="1" applyBorder="1"/>
    <xf numFmtId="0" fontId="0" fillId="0" borderId="3" xfId="0" applyBorder="1" applyAlignment="1">
      <alignment vertical="center" wrapText="1"/>
    </xf>
    <xf numFmtId="0" fontId="0" fillId="0" borderId="7" xfId="0" applyBorder="1"/>
    <xf numFmtId="0" fontId="0" fillId="0" borderId="9" xfId="0" applyBorder="1"/>
    <xf numFmtId="0" fontId="0" fillId="0" borderId="5" xfId="0" applyBorder="1" applyAlignment="1">
      <alignment vertical="center" wrapText="1"/>
    </xf>
    <xf numFmtId="0" fontId="21" fillId="0" borderId="7" xfId="0" applyFont="1" applyBorder="1"/>
    <xf numFmtId="0" fontId="0" fillId="0" borderId="6" xfId="0" applyBorder="1"/>
    <xf numFmtId="0" fontId="21" fillId="0" borderId="10" xfId="0" applyFont="1" applyBorder="1" applyAlignment="1">
      <alignment vertical="center"/>
    </xf>
    <xf numFmtId="0" fontId="21" fillId="0" borderId="3" xfId="0" applyFont="1" applyBorder="1" applyAlignment="1">
      <alignment vertical="center"/>
    </xf>
    <xf numFmtId="0" fontId="0" fillId="0" borderId="2" xfId="0" applyBorder="1" applyAlignment="1">
      <alignment vertical="center" wrapText="1"/>
    </xf>
    <xf numFmtId="0" fontId="0" fillId="0" borderId="3" xfId="0" applyBorder="1" applyAlignment="1">
      <alignment vertical="center"/>
    </xf>
    <xf numFmtId="0" fontId="0" fillId="0" borderId="3" xfId="0" applyBorder="1" applyAlignment="1">
      <alignment wrapText="1"/>
    </xf>
    <xf numFmtId="0" fontId="14" fillId="7" borderId="8" xfId="0" applyFont="1" applyFill="1" applyBorder="1" applyAlignment="1">
      <alignment vertical="center"/>
    </xf>
    <xf numFmtId="0" fontId="0" fillId="7" borderId="11" xfId="0" applyFill="1" applyBorder="1" applyAlignment="1">
      <alignment vertical="center" wrapText="1"/>
    </xf>
    <xf numFmtId="0" fontId="0" fillId="0" borderId="14" xfId="0" applyBorder="1"/>
    <xf numFmtId="0" fontId="0" fillId="0" borderId="14" xfId="0" applyBorder="1" applyAlignment="1">
      <alignment vertical="center" wrapText="1"/>
    </xf>
    <xf numFmtId="0" fontId="14" fillId="0" borderId="0" xfId="0" applyFont="1"/>
    <xf numFmtId="0" fontId="0" fillId="0" borderId="17" xfId="0" applyBorder="1"/>
    <xf numFmtId="0" fontId="0" fillId="0" borderId="17" xfId="0" applyBorder="1" applyAlignment="1">
      <alignment horizontal="left"/>
    </xf>
    <xf numFmtId="0" fontId="0" fillId="6" borderId="0" xfId="0" applyFill="1"/>
    <xf numFmtId="0" fontId="0" fillId="6" borderId="17" xfId="0" applyFill="1" applyBorder="1"/>
    <xf numFmtId="0" fontId="23" fillId="5" borderId="0" xfId="0" applyFont="1" applyFill="1"/>
    <xf numFmtId="0" fontId="24" fillId="5" borderId="0" xfId="0" applyFont="1" applyFill="1"/>
    <xf numFmtId="0" fontId="25" fillId="5" borderId="0" xfId="4"/>
    <xf numFmtId="0" fontId="25" fillId="5" borderId="0" xfId="0" applyFont="1" applyFill="1"/>
    <xf numFmtId="0" fontId="2" fillId="0" borderId="0" xfId="2" applyAlignment="1"/>
    <xf numFmtId="0" fontId="26" fillId="0" borderId="0" xfId="5"/>
    <xf numFmtId="0" fontId="27" fillId="0" borderId="0" xfId="5" applyFont="1"/>
    <xf numFmtId="0" fontId="28" fillId="5" borderId="0" xfId="4" applyFont="1"/>
    <xf numFmtId="0" fontId="27" fillId="0" borderId="0" xfId="5" applyFont="1" applyAlignment="1">
      <alignment horizontal="left"/>
    </xf>
    <xf numFmtId="0" fontId="29" fillId="5" borderId="0" xfId="0" applyFont="1" applyFill="1"/>
    <xf numFmtId="0" fontId="7" fillId="5" borderId="0" xfId="0" applyFont="1" applyFill="1"/>
    <xf numFmtId="0" fontId="7" fillId="5" borderId="0" xfId="0" applyFont="1" applyFill="1" applyAlignment="1">
      <alignment horizontal="right"/>
    </xf>
    <xf numFmtId="0" fontId="30" fillId="5" borderId="0" xfId="0" applyFont="1" applyFill="1"/>
    <xf numFmtId="164" fontId="0" fillId="0" borderId="11"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2" xfId="0" applyNumberFormat="1" applyBorder="1" applyAlignment="1">
      <alignment horizontal="center" vertical="center"/>
    </xf>
    <xf numFmtId="0" fontId="14" fillId="0" borderId="18" xfId="0" applyFont="1" applyBorder="1"/>
    <xf numFmtId="0" fontId="7" fillId="3" borderId="0" xfId="0" applyFont="1" applyFill="1" applyAlignment="1">
      <alignment horizontal="left"/>
    </xf>
    <xf numFmtId="0" fontId="31" fillId="8" borderId="19" xfId="0" applyFont="1" applyFill="1" applyBorder="1"/>
    <xf numFmtId="0" fontId="31" fillId="8" borderId="20" xfId="0" applyFont="1" applyFill="1" applyBorder="1"/>
    <xf numFmtId="0" fontId="31" fillId="8" borderId="21" xfId="0" applyFont="1" applyFill="1" applyBorder="1"/>
    <xf numFmtId="49" fontId="31" fillId="8" borderId="19" xfId="0" applyNumberFormat="1" applyFont="1" applyFill="1" applyBorder="1" applyAlignment="1">
      <alignment horizontal="center"/>
    </xf>
    <xf numFmtId="0" fontId="31" fillId="8" borderId="19" xfId="0" applyFont="1" applyFill="1" applyBorder="1" applyAlignment="1">
      <alignment horizontal="center"/>
    </xf>
    <xf numFmtId="9" fontId="0" fillId="6" borderId="17" xfId="0" applyNumberFormat="1" applyFill="1" applyBorder="1"/>
    <xf numFmtId="1" fontId="0" fillId="6" borderId="17" xfId="0" applyNumberFormat="1" applyFill="1" applyBorder="1"/>
    <xf numFmtId="9" fontId="25" fillId="5" borderId="0" xfId="4" applyNumberFormat="1"/>
    <xf numFmtId="9" fontId="14" fillId="0" borderId="18" xfId="0" applyNumberFormat="1" applyFont="1" applyBorder="1"/>
    <xf numFmtId="9" fontId="7" fillId="5" borderId="0" xfId="0" applyNumberFormat="1" applyFont="1" applyFill="1"/>
    <xf numFmtId="0" fontId="22" fillId="0" borderId="22" xfId="0" applyFont="1" applyBorder="1" applyAlignment="1">
      <alignment vertical="center" wrapText="1"/>
    </xf>
    <xf numFmtId="0" fontId="14" fillId="0" borderId="22" xfId="0" applyFont="1" applyBorder="1" applyAlignment="1">
      <alignment vertical="center" wrapText="1"/>
    </xf>
    <xf numFmtId="0" fontId="14" fillId="7" borderId="22" xfId="0" applyFont="1" applyFill="1" applyBorder="1" applyAlignment="1">
      <alignment vertical="center" wrapText="1"/>
    </xf>
    <xf numFmtId="0" fontId="0" fillId="0" borderId="22" xfId="0" applyBorder="1" applyAlignment="1">
      <alignment vertical="center" wrapText="1"/>
    </xf>
    <xf numFmtId="0" fontId="0" fillId="0" borderId="22" xfId="0" applyBorder="1"/>
    <xf numFmtId="164" fontId="0" fillId="0" borderId="22" xfId="0" applyNumberFormat="1" applyBorder="1"/>
    <xf numFmtId="164" fontId="14" fillId="0" borderId="22" xfId="0" applyNumberFormat="1" applyFont="1" applyBorder="1"/>
    <xf numFmtId="164" fontId="14" fillId="0" borderId="22" xfId="0" applyNumberFormat="1" applyFont="1" applyBorder="1" applyAlignment="1">
      <alignment horizontal="center"/>
    </xf>
    <xf numFmtId="0" fontId="14" fillId="0" borderId="0" xfId="0" applyFont="1" applyAlignment="1">
      <alignment horizontal="center"/>
    </xf>
    <xf numFmtId="0" fontId="14" fillId="7" borderId="22" xfId="0" applyFont="1" applyFill="1" applyBorder="1" applyAlignment="1">
      <alignment horizontal="left" vertical="center" wrapText="1"/>
    </xf>
    <xf numFmtId="0" fontId="14" fillId="0" borderId="22" xfId="0" applyFont="1" applyBorder="1" applyAlignment="1">
      <alignment horizontal="left" vertical="center" wrapText="1"/>
    </xf>
    <xf numFmtId="0" fontId="0" fillId="0" borderId="22" xfId="0" applyBorder="1" applyAlignment="1">
      <alignment horizontal="left"/>
    </xf>
    <xf numFmtId="0" fontId="0" fillId="0" borderId="0" xfId="0" applyAlignment="1">
      <alignment horizontal="left" vertical="center"/>
    </xf>
    <xf numFmtId="0" fontId="19" fillId="0" borderId="0" xfId="0" applyFont="1" applyAlignment="1" applyProtection="1">
      <alignment horizontal="left" wrapText="1"/>
      <protection hidden="1"/>
    </xf>
    <xf numFmtId="0" fontId="32" fillId="0" borderId="0" xfId="0" applyFont="1"/>
    <xf numFmtId="0" fontId="0" fillId="0" borderId="0" xfId="0" quotePrefix="1"/>
    <xf numFmtId="0" fontId="0" fillId="0" borderId="0" xfId="0" applyAlignment="1">
      <alignment horizontal="center"/>
    </xf>
    <xf numFmtId="0" fontId="12" fillId="0" borderId="0" xfId="0" applyFont="1" applyAlignment="1" applyProtection="1">
      <alignment horizontal="left"/>
      <protection hidden="1"/>
    </xf>
    <xf numFmtId="0" fontId="33" fillId="0" borderId="0" xfId="0" applyFont="1" applyAlignment="1" applyProtection="1">
      <alignment horizontal="left"/>
      <protection hidden="1"/>
    </xf>
    <xf numFmtId="0" fontId="34" fillId="0" borderId="0" xfId="0" applyFont="1" applyAlignment="1" applyProtection="1">
      <alignment horizontal="left"/>
      <protection hidden="1"/>
    </xf>
    <xf numFmtId="0" fontId="34" fillId="0" borderId="0" xfId="0" applyFont="1" applyAlignment="1" applyProtection="1">
      <alignment horizontal="right"/>
      <protection hidden="1"/>
    </xf>
    <xf numFmtId="0" fontId="0" fillId="0" borderId="0" xfId="0" applyAlignment="1">
      <alignment horizontal="right"/>
    </xf>
    <xf numFmtId="9" fontId="0" fillId="0" borderId="17" xfId="0" applyNumberFormat="1" applyBorder="1" applyAlignment="1">
      <alignment horizontal="right"/>
    </xf>
    <xf numFmtId="0" fontId="0" fillId="0" borderId="17" xfId="0" applyBorder="1" applyAlignment="1">
      <alignment horizontal="right"/>
    </xf>
    <xf numFmtId="1" fontId="0" fillId="0" borderId="17" xfId="0" applyNumberFormat="1" applyBorder="1" applyAlignment="1">
      <alignment horizontal="right"/>
    </xf>
    <xf numFmtId="0" fontId="23" fillId="5" borderId="0" xfId="0" applyFont="1" applyFill="1" applyAlignment="1">
      <alignment horizontal="right"/>
    </xf>
    <xf numFmtId="9" fontId="0" fillId="0" borderId="17" xfId="0" applyNumberFormat="1" applyBorder="1"/>
    <xf numFmtId="1" fontId="0" fillId="0" borderId="17" xfId="0" applyNumberFormat="1" applyBorder="1"/>
    <xf numFmtId="0" fontId="35" fillId="0" borderId="0" xfId="0" applyFont="1"/>
    <xf numFmtId="0" fontId="35" fillId="0" borderId="0" xfId="0" applyFont="1" applyAlignment="1">
      <alignment horizontal="left"/>
    </xf>
    <xf numFmtId="164" fontId="31" fillId="0" borderId="0" xfId="0" applyNumberFormat="1" applyFont="1"/>
    <xf numFmtId="0" fontId="31" fillId="0" borderId="0" xfId="0" applyFont="1" applyAlignment="1">
      <alignment horizontal="center" vertical="center"/>
    </xf>
    <xf numFmtId="164" fontId="35" fillId="0" borderId="0" xfId="0" applyNumberFormat="1" applyFont="1" applyAlignment="1">
      <alignment horizontal="center" vertical="center"/>
    </xf>
    <xf numFmtId="0" fontId="31" fillId="0" borderId="0" xfId="0" applyFont="1" applyAlignment="1">
      <alignment horizontal="center"/>
    </xf>
    <xf numFmtId="0" fontId="11" fillId="0" borderId="0" xfId="0" applyFont="1" applyAlignment="1">
      <alignment horizontal="right"/>
    </xf>
    <xf numFmtId="0" fontId="10" fillId="4" borderId="0" xfId="0" applyFont="1" applyFill="1" applyAlignment="1">
      <alignment horizontal="right" wrapText="1"/>
    </xf>
    <xf numFmtId="0" fontId="7" fillId="3" borderId="0" xfId="0" applyFont="1" applyFill="1" applyAlignment="1">
      <alignment horizontal="right" wrapText="1"/>
    </xf>
    <xf numFmtId="0" fontId="8" fillId="3" borderId="0" xfId="0" applyFont="1" applyFill="1" applyAlignment="1">
      <alignment horizontal="right"/>
    </xf>
    <xf numFmtId="0" fontId="0" fillId="0" borderId="0" xfId="0" applyAlignment="1">
      <alignment horizontal="right" wrapText="1"/>
    </xf>
    <xf numFmtId="0" fontId="14" fillId="7" borderId="22" xfId="0" applyFont="1" applyFill="1" applyBorder="1"/>
    <xf numFmtId="164" fontId="0" fillId="0" borderId="22" xfId="0" applyNumberFormat="1" applyBorder="1" applyAlignment="1">
      <alignment horizontal="center"/>
    </xf>
    <xf numFmtId="164" fontId="35" fillId="0" borderId="0" xfId="0" applyNumberFormat="1" applyFont="1"/>
    <xf numFmtId="164" fontId="31" fillId="0" borderId="0" xfId="0" applyNumberFormat="1" applyFont="1" applyAlignment="1">
      <alignment horizontal="center" vertical="center"/>
    </xf>
    <xf numFmtId="164" fontId="31" fillId="0" borderId="0" xfId="0" applyNumberFormat="1" applyFont="1" applyAlignment="1">
      <alignment horizontal="center"/>
    </xf>
    <xf numFmtId="0" fontId="31" fillId="0" borderId="0" xfId="0" applyFont="1"/>
    <xf numFmtId="0" fontId="0" fillId="0" borderId="17" xfId="0" applyBorder="1" applyAlignment="1">
      <alignment horizontal="center" wrapText="1"/>
    </xf>
    <xf numFmtId="164" fontId="0" fillId="0" borderId="17" xfId="0" applyNumberFormat="1" applyBorder="1" applyAlignment="1">
      <alignment horizontal="center"/>
    </xf>
    <xf numFmtId="164" fontId="0" fillId="0" borderId="24" xfId="0" applyNumberFormat="1" applyBorder="1" applyAlignment="1">
      <alignment horizontal="center"/>
    </xf>
    <xf numFmtId="0" fontId="0" fillId="0" borderId="0" xfId="0" applyAlignment="1">
      <alignment vertical="top" wrapText="1"/>
    </xf>
    <xf numFmtId="0" fontId="0" fillId="7" borderId="17" xfId="0" applyFill="1" applyBorder="1" applyAlignment="1">
      <alignment horizontal="center" wrapText="1"/>
    </xf>
    <xf numFmtId="164" fontId="0" fillId="7" borderId="17" xfId="0" applyNumberFormat="1" applyFill="1" applyBorder="1" applyAlignment="1">
      <alignment horizontal="center"/>
    </xf>
    <xf numFmtId="164" fontId="0" fillId="7" borderId="24" xfId="0" applyNumberFormat="1" applyFill="1" applyBorder="1" applyAlignment="1">
      <alignment horizontal="center"/>
    </xf>
    <xf numFmtId="0" fontId="36" fillId="0" borderId="0" xfId="0" applyFont="1" applyAlignment="1">
      <alignment vertical="top" wrapText="1"/>
    </xf>
    <xf numFmtId="0" fontId="38" fillId="7" borderId="0" xfId="4" applyFont="1" applyFill="1"/>
    <xf numFmtId="0" fontId="14" fillId="0" borderId="11" xfId="0" applyFont="1" applyBorder="1" applyAlignment="1">
      <alignment textRotation="45"/>
    </xf>
    <xf numFmtId="0" fontId="0" fillId="0" borderId="26" xfId="0" applyBorder="1" applyAlignment="1">
      <alignment horizontal="center"/>
    </xf>
    <xf numFmtId="1" fontId="0" fillId="0" borderId="26" xfId="3" applyNumberFormat="1" applyFont="1" applyBorder="1" applyAlignment="1">
      <alignment horizontal="center"/>
    </xf>
    <xf numFmtId="0" fontId="0" fillId="0" borderId="27" xfId="0" applyBorder="1" applyAlignment="1">
      <alignment horizontal="center"/>
    </xf>
    <xf numFmtId="1" fontId="0" fillId="0" borderId="27" xfId="3" applyNumberFormat="1" applyFont="1" applyBorder="1" applyAlignment="1">
      <alignment horizontal="center"/>
    </xf>
    <xf numFmtId="0" fontId="0" fillId="0" borderId="28" xfId="0" applyBorder="1" applyAlignment="1">
      <alignment horizontal="center"/>
    </xf>
    <xf numFmtId="0" fontId="0" fillId="0" borderId="26" xfId="0" applyBorder="1"/>
    <xf numFmtId="0" fontId="0" fillId="0" borderId="27" xfId="0" applyBorder="1"/>
    <xf numFmtId="0" fontId="0" fillId="0" borderId="28" xfId="0" applyBorder="1"/>
    <xf numFmtId="9" fontId="0" fillId="0" borderId="26" xfId="3" applyFont="1" applyBorder="1"/>
    <xf numFmtId="9" fontId="0" fillId="0" borderId="26" xfId="3" applyFont="1" applyFill="1" applyBorder="1"/>
    <xf numFmtId="9" fontId="0" fillId="0" borderId="27" xfId="3" applyFont="1" applyBorder="1"/>
    <xf numFmtId="9" fontId="0" fillId="0" borderId="28" xfId="3" applyFont="1" applyBorder="1"/>
    <xf numFmtId="1" fontId="0" fillId="0" borderId="0" xfId="3" applyNumberFormat="1" applyFont="1" applyBorder="1" applyAlignment="1">
      <alignment horizontal="center"/>
    </xf>
    <xf numFmtId="9" fontId="0" fillId="0" borderId="0" xfId="3" applyFont="1" applyBorder="1"/>
    <xf numFmtId="0" fontId="14" fillId="0" borderId="18" xfId="0" applyFont="1" applyBorder="1" applyAlignment="1">
      <alignment horizontal="center"/>
    </xf>
    <xf numFmtId="0" fontId="12" fillId="3" borderId="0" xfId="0" applyFont="1" applyFill="1"/>
    <xf numFmtId="0" fontId="8" fillId="3" borderId="0" xfId="0" applyFont="1" applyFill="1"/>
    <xf numFmtId="0" fontId="12" fillId="3" borderId="0" xfId="0" applyFont="1" applyFill="1" applyAlignment="1">
      <alignment horizontal="left" vertical="center" wrapText="1"/>
    </xf>
    <xf numFmtId="0" fontId="12" fillId="3" borderId="0" xfId="0" applyFont="1" applyFill="1" applyAlignment="1">
      <alignment horizontal="left" vertical="top" wrapText="1"/>
    </xf>
    <xf numFmtId="0" fontId="12" fillId="3" borderId="0" xfId="0" applyFont="1" applyFill="1" applyAlignment="1">
      <alignment vertical="center" wrapText="1"/>
    </xf>
    <xf numFmtId="164" fontId="0" fillId="0" borderId="14"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5" xfId="0" applyNumberFormat="1" applyBorder="1" applyAlignment="1">
      <alignment horizontal="center" vertical="center"/>
    </xf>
    <xf numFmtId="0" fontId="0" fillId="7" borderId="23" xfId="0" applyFill="1" applyBorder="1" applyAlignment="1">
      <alignment horizontal="center" wrapText="1"/>
    </xf>
    <xf numFmtId="0" fontId="22" fillId="7" borderId="23" xfId="0" applyFont="1" applyFill="1" applyBorder="1" applyAlignment="1">
      <alignment horizontal="center" wrapText="1"/>
    </xf>
    <xf numFmtId="0" fontId="22" fillId="0" borderId="23" xfId="0" applyFont="1" applyBorder="1" applyAlignment="1">
      <alignment horizontal="center" wrapText="1"/>
    </xf>
    <xf numFmtId="0" fontId="37" fillId="0" borderId="23" xfId="0" applyFont="1" applyBorder="1" applyAlignment="1">
      <alignment horizontal="center" wrapText="1"/>
    </xf>
    <xf numFmtId="0" fontId="0" fillId="0" borderId="23" xfId="0" applyBorder="1" applyAlignment="1">
      <alignment horizontal="center" wrapText="1"/>
    </xf>
    <xf numFmtId="0" fontId="37" fillId="7" borderId="23" xfId="0" applyFont="1" applyFill="1" applyBorder="1" applyAlignment="1">
      <alignment horizontal="center" wrapText="1"/>
    </xf>
    <xf numFmtId="0" fontId="39" fillId="0" borderId="0" xfId="0" applyFont="1" applyAlignment="1">
      <alignment horizontal="center" vertical="top" wrapText="1"/>
    </xf>
    <xf numFmtId="0" fontId="39" fillId="0" borderId="25" xfId="0" applyFont="1" applyBorder="1" applyAlignment="1">
      <alignment horizontal="center" vertical="top" wrapText="1"/>
    </xf>
    <xf numFmtId="0" fontId="2" fillId="0" borderId="0" xfId="2" applyAlignment="1">
      <alignment horizontal="center" wrapText="1"/>
    </xf>
  </cellXfs>
  <cellStyles count="12">
    <cellStyle name="Comma" xfId="10" xr:uid="{B2B370CF-C702-4D2D-A37A-F4E64CB42AFD}"/>
    <cellStyle name="Comma [0]" xfId="11" xr:uid="{60021443-251B-4CD5-BA1C-42E302E32747}"/>
    <cellStyle name="Currency" xfId="8" xr:uid="{99FFC446-C052-4E51-9238-74BBBC8F216C}"/>
    <cellStyle name="Currency [0]" xfId="9" xr:uid="{4D5CB529-34F9-484C-BFB6-0D9ADB0076A5}"/>
    <cellStyle name="Frågefärg" xfId="5" xr:uid="{880F3E64-6655-4009-AEB8-F8EB5247BEFD}"/>
    <cellStyle name="Normal" xfId="0" builtinId="0"/>
    <cellStyle name="Normal 2" xfId="6" xr:uid="{0D8B1DE0-0077-4E92-8643-FA38262D20E0}"/>
    <cellStyle name="Percent" xfId="7" xr:uid="{03B8B9AE-23AD-49D7-A812-498B0C2F7E22}"/>
    <cellStyle name="Procent" xfId="3" builtinId="5"/>
    <cellStyle name="Rubrik 1" xfId="1" builtinId="16"/>
    <cellStyle name="Tabellrubrik" xfId="4" xr:uid="{356FB171-E8F4-47A7-807F-A756A67D8426}"/>
    <cellStyle name="Varningstext" xfId="2" builtinId="11"/>
  </cellStyles>
  <dxfs count="250">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 formatCode="0"/>
    </dxf>
    <dxf>
      <numFmt numFmtId="164" formatCode="0.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 formatCode="0"/>
    </dxf>
    <dxf>
      <numFmt numFmtId="164" formatCode="0.0"/>
    </dxf>
    <dxf>
      <numFmt numFmtId="164" formatCode="0.0"/>
    </dxf>
    <dxf>
      <numFmt numFmtId="13" formatCode="0%"/>
    </dxf>
    <dxf>
      <numFmt numFmtId="14" formatCode="0.0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4" formatCode="0.0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3" formatCode="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3" formatCode="0%"/>
    </dxf>
    <dxf>
      <numFmt numFmtId="13" formatCode="0%"/>
    </dxf>
    <dxf>
      <numFmt numFmtId="164" formatCode="0.0"/>
    </dxf>
    <dxf>
      <numFmt numFmtId="164" formatCode="0.0"/>
    </dxf>
    <dxf>
      <numFmt numFmtId="13" formatCode="0%"/>
    </dxf>
    <dxf>
      <numFmt numFmtId="13" formatCode="0%"/>
    </dxf>
    <dxf>
      <numFmt numFmtId="13" formatCode="0%"/>
    </dxf>
    <dxf>
      <numFmt numFmtId="14" formatCode="0.00%"/>
    </dxf>
    <dxf>
      <numFmt numFmtId="13" formatCode="0%"/>
    </dxf>
    <dxf>
      <numFmt numFmtId="13" formatCode="0%"/>
    </dxf>
    <dxf>
      <numFmt numFmtId="13" formatCode="0%"/>
    </dxf>
    <dxf>
      <numFmt numFmtId="164" formatCode="0.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64" formatCode="0.0"/>
    </dxf>
    <dxf>
      <numFmt numFmtId="164" formatCode="0.0"/>
    </dxf>
    <dxf>
      <numFmt numFmtId="13" formatCode="0%"/>
    </dxf>
    <dxf>
      <numFmt numFmtId="13" formatCode="0%"/>
    </dxf>
    <dxf>
      <numFmt numFmtId="13" formatCode="0%"/>
    </dxf>
    <dxf>
      <numFmt numFmtId="13" formatCode="0%"/>
    </dxf>
    <dxf>
      <numFmt numFmtId="13" formatCode="0%"/>
    </dxf>
    <dxf>
      <numFmt numFmtId="164" formatCode="0.0"/>
    </dxf>
    <dxf>
      <numFmt numFmtId="164" formatCode="0.0"/>
    </dxf>
    <dxf>
      <numFmt numFmtId="13" formatCode="0%"/>
    </dxf>
    <dxf>
      <numFmt numFmtId="13" formatCode="0%"/>
    </dxf>
    <dxf>
      <numFmt numFmtId="164" formatCode="0.0"/>
    </dxf>
    <dxf>
      <numFmt numFmtId="164" formatCode="0.0"/>
    </dxf>
    <dxf>
      <numFmt numFmtId="13" formatCode="0%"/>
    </dxf>
    <dxf>
      <numFmt numFmtId="164" formatCode="0.0"/>
    </dxf>
    <dxf>
      <numFmt numFmtId="164" formatCode="0.0"/>
    </dxf>
    <dxf>
      <numFmt numFmtId="13" formatCode="0%"/>
    </dxf>
    <dxf>
      <numFmt numFmtId="13" formatCode="0%"/>
    </dxf>
    <dxf>
      <numFmt numFmtId="13" formatCode="0%"/>
    </dxf>
    <dxf>
      <numFmt numFmtId="14" formatCode="0.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3" formatCode="0%"/>
    </dxf>
    <dxf>
      <numFmt numFmtId="164" formatCode="0.0"/>
    </dxf>
    <dxf>
      <numFmt numFmtId="164" formatCode="0.0"/>
    </dxf>
    <dxf>
      <numFmt numFmtId="13" formatCode="0%"/>
    </dxf>
    <dxf>
      <numFmt numFmtId="164" formatCode="0.0"/>
    </dxf>
    <dxf>
      <numFmt numFmtId="164" formatCode="0.0"/>
    </dxf>
    <dxf>
      <numFmt numFmtId="164" formatCode="0.0"/>
    </dxf>
    <dxf>
      <font>
        <b val="0"/>
        <i val="0"/>
        <strike val="0"/>
        <condense val="0"/>
        <extend val="0"/>
        <outline val="0"/>
        <shadow val="0"/>
        <u val="none"/>
        <vertAlign val="baseline"/>
        <sz val="11"/>
        <color theme="1"/>
        <name val="Calibri"/>
        <family val="2"/>
        <scheme val="minor"/>
      </font>
      <border diagonalUp="0" diagonalDown="0">
        <left/>
        <right/>
        <top style="thin">
          <color indexed="64"/>
        </top>
        <bottom style="double">
          <color indexed="64"/>
        </bottom>
        <vertical/>
        <horizontal/>
      </border>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border diagonalUp="0" diagonalDown="0">
        <left/>
        <right/>
        <top style="thin">
          <color indexed="64"/>
        </top>
        <bottom style="double">
          <color indexed="64"/>
        </bottom>
        <vertical/>
        <horizontal/>
      </border>
    </dxf>
    <dxf>
      <alignment horizontal="center" vertical="bottom" textRotation="0" wrapText="0" indent="0" justifyLastLine="0" shrinkToFit="0" readingOrder="0"/>
      <border diagonalUp="0" diagonalDown="0">
        <left/>
        <right/>
        <top style="thin">
          <color indexed="64"/>
        </top>
        <bottom style="double">
          <color indexed="64"/>
        </bottom>
        <vertical/>
        <horizontal/>
      </border>
    </dxf>
    <dxf>
      <alignment horizontal="center" vertical="bottom" textRotation="0" wrapText="0" indent="0" justifyLastLine="0" shrinkToFit="0" readingOrder="0"/>
      <border diagonalUp="0" diagonalDown="0">
        <left/>
        <right/>
        <top style="thin">
          <color indexed="64"/>
        </top>
        <bottom style="double">
          <color indexed="64"/>
        </bottom>
        <vertical/>
        <horizontal/>
      </border>
    </dxf>
    <dxf>
      <alignment horizontal="center" vertical="bottom" textRotation="0" wrapText="0" indent="0" justifyLastLine="0" shrinkToFit="0" readingOrder="0"/>
      <border diagonalUp="0" diagonalDown="0">
        <left/>
        <right/>
        <top style="thin">
          <color indexed="64"/>
        </top>
        <bottom style="double">
          <color indexed="64"/>
        </bottom>
        <vertical/>
        <horizontal/>
      </border>
    </dxf>
    <dxf>
      <border diagonalUp="0" diagonalDown="0">
        <left/>
        <right/>
        <top style="thin">
          <color indexed="64"/>
        </top>
        <bottom style="double">
          <color indexed="64"/>
        </bottom>
        <vertical/>
        <horizontal/>
      </border>
    </dxf>
    <dxf>
      <border outline="0">
        <left style="thin">
          <color theme="4" tint="0.39997558519241921"/>
        </left>
        <right style="thin">
          <color theme="4" tint="0.39997558519241921"/>
        </right>
        <top style="thin">
          <color indexed="64"/>
        </top>
        <bottom style="double">
          <color indexed="64"/>
        </bottom>
      </border>
    </dxf>
    <dxf>
      <alignment horizontal="center" vertical="bottom" textRotation="0" wrapText="0" indent="0" justifyLastLine="0" shrinkToFit="0" readingOrder="0"/>
    </dxf>
    <dxf>
      <border outline="0">
        <bottom style="double">
          <color indexed="64"/>
        </bottom>
      </border>
    </dxf>
    <dxf>
      <alignment horizontal="center" vertical="bottom" textRotation="0" wrapText="0" indent="0" justifyLastLine="0" shrinkToFit="0" readingOrder="0"/>
    </dxf>
  </dxfs>
  <tableStyles count="0" defaultTableStyle="TableStyleMedium2" defaultPivotStyle="PivotStyleLight16"/>
  <colors>
    <mruColors>
      <color rgb="FFD8F3F4"/>
      <color rgb="FF2CB5B2"/>
      <color rgb="FFAAD1D8"/>
      <color rgb="FFCCFFFF"/>
      <color rgb="FF0097CC"/>
      <color rgb="FFCCECFF"/>
      <color rgb="FFED9D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microsoft.com/office/2007/relationships/slicerCache" Target="slicerCaches/slicerCache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microsoft.com/office/2007/relationships/slicerCache" Target="slicerCaches/slicerCache5.xml"/><Relationship Id="rId2" Type="http://schemas.openxmlformats.org/officeDocument/2006/relationships/worksheet" Target="worksheets/sheet2.xml"/><Relationship Id="rId16" Type="http://schemas.microsoft.com/office/2007/relationships/slicerCache" Target="slicerCaches/slicerCache4.xml"/><Relationship Id="rId20" Type="http://schemas.microsoft.com/office/2007/relationships/slicerCache" Target="slicerCaches/slicerCache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openxmlformats.org/officeDocument/2006/relationships/calcChain" Target="calcChain.xml"/><Relationship Id="rId5" Type="http://schemas.openxmlformats.org/officeDocument/2006/relationships/worksheet" Target="worksheets/sheet5.xml"/><Relationship Id="rId15" Type="http://schemas.microsoft.com/office/2007/relationships/slicerCache" Target="slicerCaches/slicerCache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microsoft.com/office/2007/relationships/slicerCache" Target="slicerCaches/slicerCache7.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activeX/activeX10.xml><?xml version="1.0" encoding="utf-8"?>
<ax:ocx xmlns:ax="http://schemas.microsoft.com/office/2006/activeX" xmlns:r="http://schemas.openxmlformats.org/officeDocument/2006/relationships" ax:classid="{5512D118-5CC6-11CF-8D67-00AA00BDCE1D}" ax:persistence="persistStream" r:id="rId1"/>
</file>

<file path=xl/activeX/activeX11.xml><?xml version="1.0" encoding="utf-8"?>
<ax:ocx xmlns:ax="http://schemas.microsoft.com/office/2006/activeX" xmlns:r="http://schemas.openxmlformats.org/officeDocument/2006/relationships" ax:classid="{5512D118-5CC6-11CF-8D67-00AA00BDCE1D}" ax:persistence="persistStream" r:id="rId1"/>
</file>

<file path=xl/activeX/activeX12.xml><?xml version="1.0" encoding="utf-8"?>
<ax:ocx xmlns:ax="http://schemas.microsoft.com/office/2006/activeX" xmlns:r="http://schemas.openxmlformats.org/officeDocument/2006/relationships" ax:classid="{5512D118-5CC6-11CF-8D67-00AA00BDCE1D}" ax:persistence="persistStream" r:id="rId1"/>
</file>

<file path=xl/activeX/activeX13.xml><?xml version="1.0" encoding="utf-8"?>
<ax:ocx xmlns:ax="http://schemas.microsoft.com/office/2006/activeX" xmlns:r="http://schemas.openxmlformats.org/officeDocument/2006/relationships" ax:classid="{5512D118-5CC6-11CF-8D67-00AA00BDCE1D}" ax:persistence="persistStream" r:id="rId1"/>
</file>

<file path=xl/activeX/activeX14.xml><?xml version="1.0" encoding="utf-8"?>
<ax:ocx xmlns:ax="http://schemas.microsoft.com/office/2006/activeX" xmlns:r="http://schemas.openxmlformats.org/officeDocument/2006/relationships" ax:classid="{5512D118-5CC6-11CF-8D67-00AA00BDCE1D}" ax:persistence="persistStream" r:id="rId1"/>
</file>

<file path=xl/activeX/activeX15.xml><?xml version="1.0" encoding="utf-8"?>
<ax:ocx xmlns:ax="http://schemas.microsoft.com/office/2006/activeX" xmlns:r="http://schemas.openxmlformats.org/officeDocument/2006/relationships" ax:classid="{5512D118-5CC6-11CF-8D67-00AA00BDCE1D}" ax:persistence="persistStream" r:id="rId1"/>
</file>

<file path=xl/activeX/activeX16.xml><?xml version="1.0" encoding="utf-8"?>
<ax:ocx xmlns:ax="http://schemas.microsoft.com/office/2006/activeX" xmlns:r="http://schemas.openxmlformats.org/officeDocument/2006/relationships" ax:classid="{5512D118-5CC6-11CF-8D67-00AA00BDCE1D}" ax:persistence="persistStream" r:id="rId1"/>
</file>

<file path=xl/activeX/activeX17.xml><?xml version="1.0" encoding="utf-8"?>
<ax:ocx xmlns:ax="http://schemas.microsoft.com/office/2006/activeX" xmlns:r="http://schemas.openxmlformats.org/officeDocument/2006/relationships" ax:classid="{5512D118-5CC6-11CF-8D67-00AA00BDCE1D}" ax:persistence="persistStream" r:id="rId1"/>
</file>

<file path=xl/activeX/activeX18.xml><?xml version="1.0" encoding="utf-8"?>
<ax:ocx xmlns:ax="http://schemas.microsoft.com/office/2006/activeX" xmlns:r="http://schemas.openxmlformats.org/officeDocument/2006/relationships" ax:classid="{5512D118-5CC6-11CF-8D67-00AA00BDCE1D}" ax:persistence="persistStream" r:id="rId1"/>
</file>

<file path=xl/activeX/activeX19.xml><?xml version="1.0" encoding="utf-8"?>
<ax:ocx xmlns:ax="http://schemas.microsoft.com/office/2006/activeX" xmlns:r="http://schemas.openxmlformats.org/officeDocument/2006/relationships" ax:classid="{5512D118-5CC6-11CF-8D67-00AA00BDCE1D}" ax:persistence="persistStream" r:id="rId1"/>
</file>

<file path=xl/activeX/activeX2.xml><?xml version="1.0" encoding="utf-8"?>
<ax:ocx xmlns:ax="http://schemas.microsoft.com/office/2006/activeX" xmlns:r="http://schemas.openxmlformats.org/officeDocument/2006/relationships" ax:classid="{5512D118-5CC6-11CF-8D67-00AA00BDCE1D}" ax:persistence="persistStream" r:id="rId1"/>
</file>

<file path=xl/activeX/activeX20.xml><?xml version="1.0" encoding="utf-8"?>
<ax:ocx xmlns:ax="http://schemas.microsoft.com/office/2006/activeX" xmlns:r="http://schemas.openxmlformats.org/officeDocument/2006/relationships" ax:classid="{5512D118-5CC6-11CF-8D67-00AA00BDCE1D}" ax:persistence="persistStream" r:id="rId1"/>
</file>

<file path=xl/activeX/activeX21.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8-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6.xml><?xml version="1.0" encoding="utf-8"?>
<ax:ocx xmlns:ax="http://schemas.microsoft.com/office/2006/activeX" xmlns:r="http://schemas.openxmlformats.org/officeDocument/2006/relationships" ax:classid="{5512D118-5CC6-11CF-8D67-00AA00BDCE1D}" ax:persistence="persistStream" r:id="rId1"/>
</file>

<file path=xl/activeX/activeX7.xml><?xml version="1.0" encoding="utf-8"?>
<ax:ocx xmlns:ax="http://schemas.microsoft.com/office/2006/activeX" xmlns:r="http://schemas.openxmlformats.org/officeDocument/2006/relationships" ax:classid="{5512D118-5CC6-11CF-8D67-00AA00BDCE1D}" ax:persistence="persistStream" r:id="rId1"/>
</file>

<file path=xl/activeX/activeX8.xml><?xml version="1.0" encoding="utf-8"?>
<ax:ocx xmlns:ax="http://schemas.microsoft.com/office/2006/activeX" xmlns:r="http://schemas.openxmlformats.org/officeDocument/2006/relationships" ax:classid="{5512D118-5CC6-11CF-8D67-00AA00BDCE1D}" ax:persistence="persistStream" r:id="rId1"/>
</file>

<file path=xl/activeX/activeX9.xml><?xml version="1.0" encoding="utf-8"?>
<ax:ocx xmlns:ax="http://schemas.microsoft.com/office/2006/activeX" xmlns:r="http://schemas.openxmlformats.org/officeDocument/2006/relationships" ax:classid="{5512D118-5CC6-11CF-8D67-00AA00BDCE1D}" ax:persistence="persistStream"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Diagram!$K$56</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Diagram!$B$57:$J$71</c:f>
              <c:strCache>
                <c:ptCount val="15"/>
                <c:pt idx="0">
                  <c:v>Hur tycker du att eleverna bemöter vuxna i skolan?</c:v>
                </c:pt>
                <c:pt idx="1">
                  <c:v>Hur tycker du att eleverna bemöter varandra i skolan?</c:v>
                </c:pt>
                <c:pt idx="2">
                  <c:v>Hur mycket tycker du att ni elever får vara med och påverka hur ni ska arbeta på lektionerna?</c:v>
                </c:pt>
                <c:pt idx="3">
                  <c:v>Hur mycket tycker du att de vuxna i skolan lyssnar på förslag från eleverna, till exempel från klassråd eller elevråd?</c:v>
                </c:pt>
                <c:pt idx="4">
                  <c:v>Hur ofta är det arbetsro på lektionerna?</c:v>
                </c:pt>
                <c:pt idx="5">
                  <c:v>Hur ofta är det så stökigt på lektionerna att du har svårt att koncentrera dig?</c:v>
                </c:pt>
                <c:pt idx="6">
                  <c:v>Känner du dig rädd för andra elever i skolan?</c:v>
                </c:pt>
                <c:pt idx="7">
                  <c:v>Känner du dig rädd för någon lärare eller annan vuxen i skolan?</c:v>
                </c:pt>
                <c:pt idx="8">
                  <c:v>Känner du dig trygg i skolan?</c:v>
                </c:pt>
                <c:pt idx="9">
                  <c:v>Känner du att du kan vara dig själv i skolan?</c:v>
                </c:pt>
                <c:pt idx="10">
                  <c:v>Litar du på att de vuxna i skolan gör tillräckligt om någon elev blir illa behandlad?</c:v>
                </c:pt>
                <c:pt idx="11">
                  <c:v>Tycker du att de vuxna i skolan har koll på vad som händer på rasterna?</c:v>
                </c:pt>
                <c:pt idx="12">
                  <c:v>Känner du att det finns någon vuxen i skolan som bryr sig om hur du mår?</c:v>
                </c:pt>
                <c:pt idx="13">
                  <c:v>Hur lätt eller svårt är det att få hjälp av elevhälsan, till exempel skolsköterskan?</c:v>
                </c:pt>
                <c:pt idx="14">
                  <c:v>Hur nöjd är du med din skola?</c:v>
                </c:pt>
              </c:strCache>
            </c:strRef>
          </c:cat>
          <c:val>
            <c:numRef>
              <c:f>Diagram!$K$57:$K$71</c:f>
              <c:numCache>
                <c:formatCode>0%</c:formatCode>
                <c:ptCount val="15"/>
                <c:pt idx="0">
                  <c:v>0.63148636763412491</c:v>
                </c:pt>
                <c:pt idx="1">
                  <c:v>0.61641391614629792</c:v>
                </c:pt>
                <c:pt idx="2">
                  <c:v>0.31277533039647576</c:v>
                </c:pt>
                <c:pt idx="3">
                  <c:v>0.34369449378330369</c:v>
                </c:pt>
                <c:pt idx="4">
                  <c:v>0.38434476693051889</c:v>
                </c:pt>
                <c:pt idx="5">
                  <c:v>0.37291116974494287</c:v>
                </c:pt>
                <c:pt idx="6">
                  <c:v>0.80299032541776605</c:v>
                </c:pt>
                <c:pt idx="7">
                  <c:v>0.84383318544809227</c:v>
                </c:pt>
                <c:pt idx="8">
                  <c:v>0.7330396475770925</c:v>
                </c:pt>
                <c:pt idx="9">
                  <c:v>0.67406749555950274</c:v>
                </c:pt>
                <c:pt idx="10">
                  <c:v>0.49340369393139843</c:v>
                </c:pt>
                <c:pt idx="11">
                  <c:v>0.33362753751103269</c:v>
                </c:pt>
                <c:pt idx="12">
                  <c:v>0.54104148278905562</c:v>
                </c:pt>
                <c:pt idx="13">
                  <c:v>0.53003533568904593</c:v>
                </c:pt>
                <c:pt idx="14">
                  <c:v>0.55477031802120136</c:v>
                </c:pt>
              </c:numCache>
            </c:numRef>
          </c:val>
          <c:extLst>
            <c:ext xmlns:c16="http://schemas.microsoft.com/office/drawing/2014/chart" uri="{C3380CC4-5D6E-409C-BE32-E72D297353CC}">
              <c16:uniqueId val="{00000000-605A-4DAC-8EAC-3432802AFAC2}"/>
            </c:ext>
          </c:extLst>
        </c:ser>
        <c:dLbls>
          <c:showLegendKey val="0"/>
          <c:showVal val="0"/>
          <c:showCatName val="0"/>
          <c:showSerName val="0"/>
          <c:showPercent val="0"/>
          <c:showBubbleSize val="0"/>
        </c:dLbls>
        <c:gapWidth val="115"/>
        <c:overlap val="-20"/>
        <c:axId val="699318768"/>
        <c:axId val="699319096"/>
      </c:barChart>
      <c:catAx>
        <c:axId val="69931876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9319096"/>
        <c:crosses val="autoZero"/>
        <c:auto val="1"/>
        <c:lblAlgn val="ctr"/>
        <c:lblOffset val="100"/>
        <c:noMultiLvlLbl val="0"/>
      </c:catAx>
      <c:valAx>
        <c:axId val="699319096"/>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9318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Diagram!$K$16</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Diagram!$B$17:$J$31</c:f>
              <c:strCache>
                <c:ptCount val="15"/>
                <c:pt idx="0">
                  <c:v>Tycker du att du får veta hur det går för dig i skolarbetet?</c:v>
                </c:pt>
                <c:pt idx="1">
                  <c:v>Tycker du att lärarna förklarar vad du behöver kunna i de olika ämnena?</c:v>
                </c:pt>
                <c:pt idx="2">
                  <c:v>Tycker du att utvecklingssamtalet är till hjälp för dig?</c:v>
                </c:pt>
                <c:pt idx="3">
                  <c:v>Tycker du att lärarna varierar lektionerna så att ni får arbeta på olika sätt?</c:v>
                </c:pt>
                <c:pt idx="4">
                  <c:v>Tycker du att lärarna får dig att tro på dig själv i skolarbetet?</c:v>
                </c:pt>
                <c:pt idx="5">
                  <c:v>Hur ofta får lärarna dig att bli intresserad av skolarbetet?</c:v>
                </c:pt>
                <c:pt idx="6">
                  <c:v>Tycker du att du får tillräckliga utmaningar i skolarbetet?</c:v>
                </c:pt>
                <c:pt idx="7">
                  <c:v>Hur ofta får du den hjälp du behöver under lektionerna?</c:v>
                </c:pt>
                <c:pt idx="8">
                  <c:v>Hur ofta förklarar lärarna vad du ska göra på lektionerna så att du förstår?</c:v>
                </c:pt>
                <c:pt idx="9">
                  <c:v>Tycker du att du får den hjälp du behöver från skolan för att klara skolarbetet</c:v>
                </c:pt>
                <c:pt idx="10">
                  <c:v>Hur ofta tycker du att skolarbetet är för svårt?</c:v>
                </c:pt>
                <c:pt idx="11">
                  <c:v>Hur mycket tycker du att ni elever får öva på att diskutera frågor där man kan tycka olika?</c:v>
                </c:pt>
                <c:pt idx="12">
                  <c:v>Hur mycket pratar lärarna om att allt man hör och läser, till exempel på internet, inte behöver vara sant (källkritik)?</c:v>
                </c:pt>
                <c:pt idx="13">
                  <c:v>Tycker du att lärarna behandlar alla elever lika oavsett om de är flickor, pojkar eller har annan könsidentitet?</c:v>
                </c:pt>
                <c:pt idx="14">
                  <c:v>Känner du dig orättvist behandlad av någon lärare eller annan vuxen i skolan?</c:v>
                </c:pt>
              </c:strCache>
            </c:strRef>
          </c:cat>
          <c:val>
            <c:numRef>
              <c:f>Diagram!$K$17:$K$31</c:f>
              <c:numCache>
                <c:formatCode>0%</c:formatCode>
                <c:ptCount val="15"/>
                <c:pt idx="0">
                  <c:v>0.53386103781882144</c:v>
                </c:pt>
                <c:pt idx="1">
                  <c:v>0.48410535876475935</c:v>
                </c:pt>
                <c:pt idx="2">
                  <c:v>0.39103690685413006</c:v>
                </c:pt>
                <c:pt idx="3">
                  <c:v>0.3386103781882146</c:v>
                </c:pt>
                <c:pt idx="4">
                  <c:v>0.44945848375451264</c:v>
                </c:pt>
                <c:pt idx="5">
                  <c:v>0.16974494283201408</c:v>
                </c:pt>
                <c:pt idx="6">
                  <c:v>0.62190812720848054</c:v>
                </c:pt>
                <c:pt idx="7">
                  <c:v>0.58333333333333326</c:v>
                </c:pt>
                <c:pt idx="8">
                  <c:v>0.65318957771787955</c:v>
                </c:pt>
                <c:pt idx="9">
                  <c:v>0.60739436619718312</c:v>
                </c:pt>
                <c:pt idx="10">
                  <c:v>0.38380281690140849</c:v>
                </c:pt>
                <c:pt idx="11">
                  <c:v>0.36994727592267135</c:v>
                </c:pt>
                <c:pt idx="12">
                  <c:v>0.5267379679144385</c:v>
                </c:pt>
                <c:pt idx="13">
                  <c:v>0.52105263157894732</c:v>
                </c:pt>
                <c:pt idx="14">
                  <c:v>0.26274165202108962</c:v>
                </c:pt>
              </c:numCache>
            </c:numRef>
          </c:val>
          <c:extLst>
            <c:ext xmlns:c16="http://schemas.microsoft.com/office/drawing/2014/chart" uri="{C3380CC4-5D6E-409C-BE32-E72D297353CC}">
              <c16:uniqueId val="{00000000-9631-4277-9B80-66894A244D88}"/>
            </c:ext>
          </c:extLst>
        </c:ser>
        <c:dLbls>
          <c:showLegendKey val="0"/>
          <c:showVal val="0"/>
          <c:showCatName val="0"/>
          <c:showSerName val="0"/>
          <c:showPercent val="0"/>
          <c:showBubbleSize val="0"/>
        </c:dLbls>
        <c:gapWidth val="115"/>
        <c:overlap val="-20"/>
        <c:axId val="696324776"/>
        <c:axId val="696325760"/>
      </c:barChart>
      <c:catAx>
        <c:axId val="696324776"/>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6325760"/>
        <c:crosses val="autoZero"/>
        <c:auto val="1"/>
        <c:lblAlgn val="ctr"/>
        <c:lblOffset val="100"/>
        <c:noMultiLvlLbl val="0"/>
      </c:catAx>
      <c:valAx>
        <c:axId val="696325760"/>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96324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Diagram!$K$97</c:f>
              <c:strCache>
                <c:ptCount val="1"/>
                <c:pt idx="0">
                  <c:v>(Alla)</c:v>
                </c:pt>
              </c:strCache>
            </c:strRef>
          </c:tx>
          <c:spPr>
            <a:solidFill>
              <a:srgbClr val="0097CC"/>
            </a:solidFill>
            <a:ln>
              <a:noFill/>
            </a:ln>
            <a:effectLst>
              <a:outerShdw blurRad="57150" dist="19050" dir="5400000" algn="ctr" rotWithShape="0">
                <a:srgbClr val="000000">
                  <a:alpha val="63000"/>
                </a:srgbClr>
              </a:outerShdw>
            </a:effectLst>
          </c:spPr>
          <c:invertIfNegative val="0"/>
          <c:cat>
            <c:strRef>
              <c:f>Diagram!$B$98:$J$101</c:f>
              <c:strCache>
                <c:ptCount val="4"/>
                <c:pt idx="0">
                  <c:v>Maten på min skola är bra om man tänker att det ska vara nyttigt, smaka gott och vara bra för miljön</c:v>
                </c:pt>
                <c:pt idx="1">
                  <c:v>Jag väljer att äta mig mätt i skolan</c:v>
                </c:pt>
                <c:pt idx="2">
                  <c:v>Jag trivs i min skolrestaurang/klassrum där jag äter maten</c:v>
                </c:pt>
                <c:pt idx="3">
                  <c:v>De som jobbar i skolrestaurangen är trevliga och hjälpsamma.</c:v>
                </c:pt>
              </c:strCache>
            </c:strRef>
          </c:cat>
          <c:val>
            <c:numRef>
              <c:f>Diagram!$K$98:$K$101</c:f>
              <c:numCache>
                <c:formatCode>0%</c:formatCode>
                <c:ptCount val="4"/>
                <c:pt idx="0">
                  <c:v>0.46872246696035241</c:v>
                </c:pt>
                <c:pt idx="1">
                  <c:v>0.49601417183348095</c:v>
                </c:pt>
                <c:pt idx="2">
                  <c:v>0.72021182700794351</c:v>
                </c:pt>
                <c:pt idx="3">
                  <c:v>0.69726390114739623</c:v>
                </c:pt>
              </c:numCache>
            </c:numRef>
          </c:val>
          <c:extLst>
            <c:ext xmlns:c16="http://schemas.microsoft.com/office/drawing/2014/chart" uri="{C3380CC4-5D6E-409C-BE32-E72D297353CC}">
              <c16:uniqueId val="{00000000-DDA4-4770-ACAA-6C6C2EB177DF}"/>
            </c:ext>
          </c:extLst>
        </c:ser>
        <c:dLbls>
          <c:showLegendKey val="0"/>
          <c:showVal val="0"/>
          <c:showCatName val="0"/>
          <c:showSerName val="0"/>
          <c:showPercent val="0"/>
          <c:showBubbleSize val="0"/>
        </c:dLbls>
        <c:gapWidth val="115"/>
        <c:overlap val="-20"/>
        <c:axId val="802341992"/>
        <c:axId val="802341664"/>
      </c:barChart>
      <c:catAx>
        <c:axId val="802341992"/>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664"/>
        <c:crosses val="autoZero"/>
        <c:auto val="1"/>
        <c:lblAlgn val="ctr"/>
        <c:lblOffset val="100"/>
        <c:noMultiLvlLbl val="0"/>
      </c:catAx>
      <c:valAx>
        <c:axId val="80234166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02341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skolarbetet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Diagram!$K$16</c:f>
              <c:strCache>
                <c:ptCount val="1"/>
                <c:pt idx="0">
                  <c:v>(Alla)</c:v>
                </c:pt>
              </c:strCache>
            </c:strRef>
          </c:tx>
          <c:spPr>
            <a:ln w="28575" cap="rnd">
              <a:solidFill>
                <a:schemeClr val="accent1"/>
              </a:solidFill>
              <a:round/>
            </a:ln>
            <a:effectLst/>
          </c:spPr>
          <c:marker>
            <c:symbol val="none"/>
          </c:marker>
          <c:cat>
            <c:strRef>
              <c:f>Diagram!$B$17:$J$31</c:f>
              <c:strCache>
                <c:ptCount val="15"/>
                <c:pt idx="0">
                  <c:v>Tycker du att du får veta hur det går för dig i skolarbetet?</c:v>
                </c:pt>
                <c:pt idx="1">
                  <c:v>Tycker du att lärarna förklarar vad du behöver kunna i de olika ämnena?</c:v>
                </c:pt>
                <c:pt idx="2">
                  <c:v>Tycker du att utvecklingssamtalet är till hjälp för dig?</c:v>
                </c:pt>
                <c:pt idx="3">
                  <c:v>Tycker du att lärarna varierar lektionerna så att ni får arbeta på olika sätt?</c:v>
                </c:pt>
                <c:pt idx="4">
                  <c:v>Tycker du att lärarna får dig att tro på dig själv i skolarbetet?</c:v>
                </c:pt>
                <c:pt idx="5">
                  <c:v>Hur ofta får lärarna dig att bli intresserad av skolarbetet?</c:v>
                </c:pt>
                <c:pt idx="6">
                  <c:v>Tycker du att du får tillräckliga utmaningar i skolarbetet?</c:v>
                </c:pt>
                <c:pt idx="7">
                  <c:v>Hur ofta får du den hjälp du behöver under lektionerna?</c:v>
                </c:pt>
                <c:pt idx="8">
                  <c:v>Hur ofta förklarar lärarna vad du ska göra på lektionerna så att du förstår?</c:v>
                </c:pt>
                <c:pt idx="9">
                  <c:v>Tycker du att du får den hjälp du behöver från skolan för att klara skolarbetet</c:v>
                </c:pt>
                <c:pt idx="10">
                  <c:v>Hur ofta tycker du att skolarbetet är för svårt?</c:v>
                </c:pt>
                <c:pt idx="11">
                  <c:v>Hur mycket tycker du att ni elever får öva på att diskutera frågor där man kan tycka olika?</c:v>
                </c:pt>
                <c:pt idx="12">
                  <c:v>Hur mycket pratar lärarna om att allt man hör och läser, till exempel på internet, inte behöver vara sant (källkritik)?</c:v>
                </c:pt>
                <c:pt idx="13">
                  <c:v>Tycker du att lärarna behandlar alla elever lika oavsett om de är flickor, pojkar eller har annan könsidentitet?</c:v>
                </c:pt>
                <c:pt idx="14">
                  <c:v>Känner du dig orättvist behandlad av någon lärare eller annan vuxen i skolan?</c:v>
                </c:pt>
              </c:strCache>
            </c:strRef>
          </c:cat>
          <c:val>
            <c:numRef>
              <c:f>Diagram!$K$17:$K$31</c:f>
              <c:numCache>
                <c:formatCode>0%</c:formatCode>
                <c:ptCount val="15"/>
                <c:pt idx="0">
                  <c:v>0.53386103781882144</c:v>
                </c:pt>
                <c:pt idx="1">
                  <c:v>0.48410535876475935</c:v>
                </c:pt>
                <c:pt idx="2">
                  <c:v>0.39103690685413006</c:v>
                </c:pt>
                <c:pt idx="3">
                  <c:v>0.3386103781882146</c:v>
                </c:pt>
                <c:pt idx="4">
                  <c:v>0.44945848375451264</c:v>
                </c:pt>
                <c:pt idx="5">
                  <c:v>0.16974494283201408</c:v>
                </c:pt>
                <c:pt idx="6">
                  <c:v>0.62190812720848054</c:v>
                </c:pt>
                <c:pt idx="7">
                  <c:v>0.58333333333333326</c:v>
                </c:pt>
                <c:pt idx="8">
                  <c:v>0.65318957771787955</c:v>
                </c:pt>
                <c:pt idx="9">
                  <c:v>0.60739436619718312</c:v>
                </c:pt>
                <c:pt idx="10">
                  <c:v>0.38380281690140849</c:v>
                </c:pt>
                <c:pt idx="11">
                  <c:v>0.36994727592267135</c:v>
                </c:pt>
                <c:pt idx="12">
                  <c:v>0.5267379679144385</c:v>
                </c:pt>
                <c:pt idx="13">
                  <c:v>0.52105263157894732</c:v>
                </c:pt>
                <c:pt idx="14">
                  <c:v>0.26274165202108962</c:v>
                </c:pt>
              </c:numCache>
            </c:numRef>
          </c:val>
          <c:extLst>
            <c:ext xmlns:c16="http://schemas.microsoft.com/office/drawing/2014/chart" uri="{C3380CC4-5D6E-409C-BE32-E72D297353CC}">
              <c16:uniqueId val="{00000000-ADFF-4E6B-9435-4B205158D552}"/>
            </c:ext>
          </c:extLst>
        </c:ser>
        <c:ser>
          <c:idx val="1"/>
          <c:order val="1"/>
          <c:tx>
            <c:strRef>
              <c:f>Diagram!$L$16</c:f>
              <c:strCache>
                <c:ptCount val="1"/>
                <c:pt idx="0">
                  <c:v>Totalt</c:v>
                </c:pt>
              </c:strCache>
            </c:strRef>
          </c:tx>
          <c:spPr>
            <a:ln w="28575" cap="rnd">
              <a:solidFill>
                <a:schemeClr val="accent2"/>
              </a:solidFill>
              <a:round/>
            </a:ln>
            <a:effectLst/>
          </c:spPr>
          <c:marker>
            <c:symbol val="none"/>
          </c:marker>
          <c:cat>
            <c:strRef>
              <c:f>Diagram!$B$17:$J$31</c:f>
              <c:strCache>
                <c:ptCount val="15"/>
                <c:pt idx="0">
                  <c:v>Tycker du att du får veta hur det går för dig i skolarbetet?</c:v>
                </c:pt>
                <c:pt idx="1">
                  <c:v>Tycker du att lärarna förklarar vad du behöver kunna i de olika ämnena?</c:v>
                </c:pt>
                <c:pt idx="2">
                  <c:v>Tycker du att utvecklingssamtalet är till hjälp för dig?</c:v>
                </c:pt>
                <c:pt idx="3">
                  <c:v>Tycker du att lärarna varierar lektionerna så att ni får arbeta på olika sätt?</c:v>
                </c:pt>
                <c:pt idx="4">
                  <c:v>Tycker du att lärarna får dig att tro på dig själv i skolarbetet?</c:v>
                </c:pt>
                <c:pt idx="5">
                  <c:v>Hur ofta får lärarna dig att bli intresserad av skolarbetet?</c:v>
                </c:pt>
                <c:pt idx="6">
                  <c:v>Tycker du att du får tillräckliga utmaningar i skolarbetet?</c:v>
                </c:pt>
                <c:pt idx="7">
                  <c:v>Hur ofta får du den hjälp du behöver under lektionerna?</c:v>
                </c:pt>
                <c:pt idx="8">
                  <c:v>Hur ofta förklarar lärarna vad du ska göra på lektionerna så att du förstår?</c:v>
                </c:pt>
                <c:pt idx="9">
                  <c:v>Tycker du att du får den hjälp du behöver från skolan för att klara skolarbetet</c:v>
                </c:pt>
                <c:pt idx="10">
                  <c:v>Hur ofta tycker du att skolarbetet är för svårt?</c:v>
                </c:pt>
                <c:pt idx="11">
                  <c:v>Hur mycket tycker du att ni elever får öva på att diskutera frågor där man kan tycka olika?</c:v>
                </c:pt>
                <c:pt idx="12">
                  <c:v>Hur mycket pratar lärarna om att allt man hör och läser, till exempel på internet, inte behöver vara sant (källkritik)?</c:v>
                </c:pt>
                <c:pt idx="13">
                  <c:v>Tycker du att lärarna behandlar alla elever lika oavsett om de är flickor, pojkar eller har annan könsidentitet?</c:v>
                </c:pt>
                <c:pt idx="14">
                  <c:v>Känner du dig orättvist behandlad av någon lärare eller annan vuxen i skolan?</c:v>
                </c:pt>
              </c:strCache>
            </c:strRef>
          </c:cat>
          <c:val>
            <c:numRef>
              <c:f>Diagram!$L$17:$L$31</c:f>
              <c:numCache>
                <c:formatCode>0%</c:formatCode>
                <c:ptCount val="15"/>
                <c:pt idx="0">
                  <c:v>0.53386103781882144</c:v>
                </c:pt>
                <c:pt idx="1">
                  <c:v>0.48410535876475935</c:v>
                </c:pt>
                <c:pt idx="2">
                  <c:v>0.39103690685413006</c:v>
                </c:pt>
                <c:pt idx="3">
                  <c:v>0.3386103781882146</c:v>
                </c:pt>
                <c:pt idx="4">
                  <c:v>0.44945848375451264</c:v>
                </c:pt>
                <c:pt idx="5">
                  <c:v>0.16974494283201408</c:v>
                </c:pt>
                <c:pt idx="6">
                  <c:v>0.62190812720848054</c:v>
                </c:pt>
                <c:pt idx="7">
                  <c:v>0.58333333333333326</c:v>
                </c:pt>
                <c:pt idx="8">
                  <c:v>0.65318957771787955</c:v>
                </c:pt>
                <c:pt idx="9">
                  <c:v>0.60739436619718312</c:v>
                </c:pt>
                <c:pt idx="10">
                  <c:v>0.38380281690140849</c:v>
                </c:pt>
                <c:pt idx="11">
                  <c:v>0.36994727592267135</c:v>
                </c:pt>
                <c:pt idx="12">
                  <c:v>0.5267379679144385</c:v>
                </c:pt>
                <c:pt idx="13">
                  <c:v>0.52105263157894732</c:v>
                </c:pt>
                <c:pt idx="14">
                  <c:v>0.26274165202108962</c:v>
                </c:pt>
              </c:numCache>
            </c:numRef>
          </c:val>
          <c:extLst>
            <c:ext xmlns:c16="http://schemas.microsoft.com/office/drawing/2014/chart" uri="{C3380CC4-5D6E-409C-BE32-E72D297353CC}">
              <c16:uniqueId val="{00000001-ADFF-4E6B-9435-4B205158D552}"/>
            </c:ext>
          </c:extLst>
        </c:ser>
        <c:dLbls>
          <c:showLegendKey val="0"/>
          <c:showVal val="0"/>
          <c:showCatName val="0"/>
          <c:showSerName val="0"/>
          <c:showPercent val="0"/>
          <c:showBubbleSize val="0"/>
        </c:dLbls>
        <c:axId val="529520352"/>
        <c:axId val="529520680"/>
      </c:radarChart>
      <c:catAx>
        <c:axId val="529520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9520680"/>
        <c:crosses val="autoZero"/>
        <c:auto val="1"/>
        <c:lblAlgn val="ctr"/>
        <c:lblOffset val="100"/>
        <c:noMultiLvlLbl val="0"/>
      </c:catAx>
      <c:valAx>
        <c:axId val="529520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29520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bemötande, trygghet och elevhälsa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radarChart>
        <c:radarStyle val="marker"/>
        <c:varyColors val="0"/>
        <c:ser>
          <c:idx val="0"/>
          <c:order val="0"/>
          <c:tx>
            <c:strRef>
              <c:f>Diagram!$K$56</c:f>
              <c:strCache>
                <c:ptCount val="1"/>
                <c:pt idx="0">
                  <c:v>(Alla)</c:v>
                </c:pt>
              </c:strCache>
            </c:strRef>
          </c:tx>
          <c:spPr>
            <a:ln w="28575" cap="rnd">
              <a:solidFill>
                <a:schemeClr val="accent1"/>
              </a:solidFill>
              <a:round/>
            </a:ln>
            <a:effectLst/>
          </c:spPr>
          <c:marker>
            <c:symbol val="none"/>
          </c:marker>
          <c:cat>
            <c:strRef>
              <c:f>Diagram!$B$57:$J$71</c:f>
              <c:strCache>
                <c:ptCount val="15"/>
                <c:pt idx="0">
                  <c:v>Hur tycker du att eleverna bemöter vuxna i skolan?</c:v>
                </c:pt>
                <c:pt idx="1">
                  <c:v>Hur tycker du att eleverna bemöter varandra i skolan?</c:v>
                </c:pt>
                <c:pt idx="2">
                  <c:v>Hur mycket tycker du att ni elever får vara med och påverka hur ni ska arbeta på lektionerna?</c:v>
                </c:pt>
                <c:pt idx="3">
                  <c:v>Hur mycket tycker du att de vuxna i skolan lyssnar på förslag från eleverna, till exempel från klassråd eller elevråd?</c:v>
                </c:pt>
                <c:pt idx="4">
                  <c:v>Hur ofta är det arbetsro på lektionerna?</c:v>
                </c:pt>
                <c:pt idx="5">
                  <c:v>Hur ofta är det så stökigt på lektionerna att du har svårt att koncentrera dig?</c:v>
                </c:pt>
                <c:pt idx="6">
                  <c:v>Känner du dig rädd för andra elever i skolan?</c:v>
                </c:pt>
                <c:pt idx="7">
                  <c:v>Känner du dig rädd för någon lärare eller annan vuxen i skolan?</c:v>
                </c:pt>
                <c:pt idx="8">
                  <c:v>Känner du dig trygg i skolan?</c:v>
                </c:pt>
                <c:pt idx="9">
                  <c:v>Känner du att du kan vara dig själv i skolan?</c:v>
                </c:pt>
                <c:pt idx="10">
                  <c:v>Litar du på att de vuxna i skolan gör tillräckligt om någon elev blir illa behandlad?</c:v>
                </c:pt>
                <c:pt idx="11">
                  <c:v>Tycker du att de vuxna i skolan har koll på vad som händer på rasterna?</c:v>
                </c:pt>
                <c:pt idx="12">
                  <c:v>Känner du att det finns någon vuxen i skolan som bryr sig om hur du mår?</c:v>
                </c:pt>
                <c:pt idx="13">
                  <c:v>Hur lätt eller svårt är det att få hjälp av elevhälsan, till exempel skolsköterskan?</c:v>
                </c:pt>
                <c:pt idx="14">
                  <c:v>Hur nöjd är du med din skola?</c:v>
                </c:pt>
              </c:strCache>
            </c:strRef>
          </c:cat>
          <c:val>
            <c:numRef>
              <c:f>Diagram!$K$57:$K$71</c:f>
              <c:numCache>
                <c:formatCode>0%</c:formatCode>
                <c:ptCount val="15"/>
                <c:pt idx="0">
                  <c:v>0.63148636763412491</c:v>
                </c:pt>
                <c:pt idx="1">
                  <c:v>0.61641391614629792</c:v>
                </c:pt>
                <c:pt idx="2">
                  <c:v>0.31277533039647576</c:v>
                </c:pt>
                <c:pt idx="3">
                  <c:v>0.34369449378330369</c:v>
                </c:pt>
                <c:pt idx="4">
                  <c:v>0.38434476693051889</c:v>
                </c:pt>
                <c:pt idx="5">
                  <c:v>0.37291116974494287</c:v>
                </c:pt>
                <c:pt idx="6">
                  <c:v>0.80299032541776605</c:v>
                </c:pt>
                <c:pt idx="7">
                  <c:v>0.84383318544809227</c:v>
                </c:pt>
                <c:pt idx="8">
                  <c:v>0.7330396475770925</c:v>
                </c:pt>
                <c:pt idx="9">
                  <c:v>0.67406749555950274</c:v>
                </c:pt>
                <c:pt idx="10">
                  <c:v>0.49340369393139843</c:v>
                </c:pt>
                <c:pt idx="11">
                  <c:v>0.33362753751103269</c:v>
                </c:pt>
                <c:pt idx="12">
                  <c:v>0.54104148278905562</c:v>
                </c:pt>
                <c:pt idx="13">
                  <c:v>0.53003533568904593</c:v>
                </c:pt>
                <c:pt idx="14">
                  <c:v>0.55477031802120136</c:v>
                </c:pt>
              </c:numCache>
            </c:numRef>
          </c:val>
          <c:extLst>
            <c:ext xmlns:c16="http://schemas.microsoft.com/office/drawing/2014/chart" uri="{C3380CC4-5D6E-409C-BE32-E72D297353CC}">
              <c16:uniqueId val="{00000000-202D-4AB1-8361-F74FEBFC1E47}"/>
            </c:ext>
          </c:extLst>
        </c:ser>
        <c:ser>
          <c:idx val="1"/>
          <c:order val="1"/>
          <c:tx>
            <c:strRef>
              <c:f>Diagram!$L$56</c:f>
              <c:strCache>
                <c:ptCount val="1"/>
                <c:pt idx="0">
                  <c:v>Totalt</c:v>
                </c:pt>
              </c:strCache>
            </c:strRef>
          </c:tx>
          <c:spPr>
            <a:ln w="28575" cap="rnd">
              <a:solidFill>
                <a:schemeClr val="accent2"/>
              </a:solidFill>
              <a:round/>
            </a:ln>
            <a:effectLst/>
          </c:spPr>
          <c:marker>
            <c:symbol val="none"/>
          </c:marker>
          <c:cat>
            <c:strRef>
              <c:f>Diagram!$B$57:$J$71</c:f>
              <c:strCache>
                <c:ptCount val="15"/>
                <c:pt idx="0">
                  <c:v>Hur tycker du att eleverna bemöter vuxna i skolan?</c:v>
                </c:pt>
                <c:pt idx="1">
                  <c:v>Hur tycker du att eleverna bemöter varandra i skolan?</c:v>
                </c:pt>
                <c:pt idx="2">
                  <c:v>Hur mycket tycker du att ni elever får vara med och påverka hur ni ska arbeta på lektionerna?</c:v>
                </c:pt>
                <c:pt idx="3">
                  <c:v>Hur mycket tycker du att de vuxna i skolan lyssnar på förslag från eleverna, till exempel från klassråd eller elevråd?</c:v>
                </c:pt>
                <c:pt idx="4">
                  <c:v>Hur ofta är det arbetsro på lektionerna?</c:v>
                </c:pt>
                <c:pt idx="5">
                  <c:v>Hur ofta är det så stökigt på lektionerna att du har svårt att koncentrera dig?</c:v>
                </c:pt>
                <c:pt idx="6">
                  <c:v>Känner du dig rädd för andra elever i skolan?</c:v>
                </c:pt>
                <c:pt idx="7">
                  <c:v>Känner du dig rädd för någon lärare eller annan vuxen i skolan?</c:v>
                </c:pt>
                <c:pt idx="8">
                  <c:v>Känner du dig trygg i skolan?</c:v>
                </c:pt>
                <c:pt idx="9">
                  <c:v>Känner du att du kan vara dig själv i skolan?</c:v>
                </c:pt>
                <c:pt idx="10">
                  <c:v>Litar du på att de vuxna i skolan gör tillräckligt om någon elev blir illa behandlad?</c:v>
                </c:pt>
                <c:pt idx="11">
                  <c:v>Tycker du att de vuxna i skolan har koll på vad som händer på rasterna?</c:v>
                </c:pt>
                <c:pt idx="12">
                  <c:v>Känner du att det finns någon vuxen i skolan som bryr sig om hur du mår?</c:v>
                </c:pt>
                <c:pt idx="13">
                  <c:v>Hur lätt eller svårt är det att få hjälp av elevhälsan, till exempel skolsköterskan?</c:v>
                </c:pt>
                <c:pt idx="14">
                  <c:v>Hur nöjd är du med din skola?</c:v>
                </c:pt>
              </c:strCache>
            </c:strRef>
          </c:cat>
          <c:val>
            <c:numRef>
              <c:f>Diagram!$L$57:$L$71</c:f>
              <c:numCache>
                <c:formatCode>0%</c:formatCode>
                <c:ptCount val="15"/>
                <c:pt idx="0">
                  <c:v>0.63148636763412491</c:v>
                </c:pt>
                <c:pt idx="1">
                  <c:v>0.61641391614629792</c:v>
                </c:pt>
                <c:pt idx="2">
                  <c:v>0.31277533039647576</c:v>
                </c:pt>
                <c:pt idx="3">
                  <c:v>0.34369449378330369</c:v>
                </c:pt>
                <c:pt idx="4">
                  <c:v>0.38434476693051889</c:v>
                </c:pt>
                <c:pt idx="5">
                  <c:v>0.37291116974494287</c:v>
                </c:pt>
                <c:pt idx="6">
                  <c:v>0.80299032541776605</c:v>
                </c:pt>
                <c:pt idx="7">
                  <c:v>0.84383318544809227</c:v>
                </c:pt>
                <c:pt idx="8">
                  <c:v>0.7330396475770925</c:v>
                </c:pt>
                <c:pt idx="9">
                  <c:v>0.67406749555950274</c:v>
                </c:pt>
                <c:pt idx="10">
                  <c:v>0.49340369393139843</c:v>
                </c:pt>
                <c:pt idx="11">
                  <c:v>0.33362753751103269</c:v>
                </c:pt>
                <c:pt idx="12">
                  <c:v>0.54104148278905562</c:v>
                </c:pt>
                <c:pt idx="13">
                  <c:v>0.53003533568904593</c:v>
                </c:pt>
                <c:pt idx="14">
                  <c:v>0.55477031802120136</c:v>
                </c:pt>
              </c:numCache>
            </c:numRef>
          </c:val>
          <c:extLst>
            <c:ext xmlns:c16="http://schemas.microsoft.com/office/drawing/2014/chart" uri="{C3380CC4-5D6E-409C-BE32-E72D297353CC}">
              <c16:uniqueId val="{00000001-202D-4AB1-8361-F74FEBFC1E47}"/>
            </c:ext>
          </c:extLst>
        </c:ser>
        <c:dLbls>
          <c:showLegendKey val="0"/>
          <c:showVal val="0"/>
          <c:showCatName val="0"/>
          <c:showSerName val="0"/>
          <c:showPercent val="0"/>
          <c:showBubbleSize val="0"/>
        </c:dLbls>
        <c:axId val="846065248"/>
        <c:axId val="846073448"/>
      </c:radarChart>
      <c:catAx>
        <c:axId val="84606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46073448"/>
        <c:crosses val="autoZero"/>
        <c:auto val="1"/>
        <c:lblAlgn val="ctr"/>
        <c:lblOffset val="100"/>
        <c:noMultiLvlLbl val="0"/>
      </c:catAx>
      <c:valAx>
        <c:axId val="846073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460652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Frågor om maten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2938810323296856"/>
          <c:y val="0.19366468519812516"/>
          <c:w val="0.41363328428004287"/>
          <c:h val="0.7309407506799751"/>
        </c:manualLayout>
      </c:layout>
      <c:radarChart>
        <c:radarStyle val="marker"/>
        <c:varyColors val="0"/>
        <c:ser>
          <c:idx val="0"/>
          <c:order val="0"/>
          <c:tx>
            <c:strRef>
              <c:f>Diagram!$K$97</c:f>
              <c:strCache>
                <c:ptCount val="1"/>
                <c:pt idx="0">
                  <c:v>(Alla)</c:v>
                </c:pt>
              </c:strCache>
            </c:strRef>
          </c:tx>
          <c:spPr>
            <a:ln w="28575" cap="rnd">
              <a:solidFill>
                <a:schemeClr val="accent1"/>
              </a:solidFill>
              <a:round/>
            </a:ln>
            <a:effectLst/>
          </c:spPr>
          <c:marker>
            <c:symbol val="none"/>
          </c:marker>
          <c:cat>
            <c:strRef>
              <c:f>Diagram!$B$98:$J$101</c:f>
              <c:strCache>
                <c:ptCount val="4"/>
                <c:pt idx="0">
                  <c:v>Maten på min skola är bra om man tänker att det ska vara nyttigt, smaka gott och vara bra för miljön</c:v>
                </c:pt>
                <c:pt idx="1">
                  <c:v>Jag väljer att äta mig mätt i skolan</c:v>
                </c:pt>
                <c:pt idx="2">
                  <c:v>Jag trivs i min skolrestaurang/klassrum där jag äter maten</c:v>
                </c:pt>
                <c:pt idx="3">
                  <c:v>De som jobbar i skolrestaurangen är trevliga och hjälpsamma.</c:v>
                </c:pt>
              </c:strCache>
            </c:strRef>
          </c:cat>
          <c:val>
            <c:numRef>
              <c:f>Diagram!$K$98:$K$101</c:f>
              <c:numCache>
                <c:formatCode>0%</c:formatCode>
                <c:ptCount val="4"/>
                <c:pt idx="0">
                  <c:v>0.46872246696035241</c:v>
                </c:pt>
                <c:pt idx="1">
                  <c:v>0.49601417183348095</c:v>
                </c:pt>
                <c:pt idx="2">
                  <c:v>0.72021182700794351</c:v>
                </c:pt>
                <c:pt idx="3">
                  <c:v>0.69726390114739623</c:v>
                </c:pt>
              </c:numCache>
            </c:numRef>
          </c:val>
          <c:extLst>
            <c:ext xmlns:c16="http://schemas.microsoft.com/office/drawing/2014/chart" uri="{C3380CC4-5D6E-409C-BE32-E72D297353CC}">
              <c16:uniqueId val="{00000000-D953-456D-AAC8-20392672F66F}"/>
            </c:ext>
          </c:extLst>
        </c:ser>
        <c:ser>
          <c:idx val="1"/>
          <c:order val="1"/>
          <c:tx>
            <c:strRef>
              <c:f>Diagram!$L$97</c:f>
              <c:strCache>
                <c:ptCount val="1"/>
                <c:pt idx="0">
                  <c:v>Totalt</c:v>
                </c:pt>
              </c:strCache>
            </c:strRef>
          </c:tx>
          <c:spPr>
            <a:ln w="28575" cap="rnd">
              <a:solidFill>
                <a:schemeClr val="accent2"/>
              </a:solidFill>
              <a:round/>
            </a:ln>
            <a:effectLst/>
          </c:spPr>
          <c:marker>
            <c:symbol val="none"/>
          </c:marker>
          <c:cat>
            <c:strRef>
              <c:f>Diagram!$B$98:$J$101</c:f>
              <c:strCache>
                <c:ptCount val="4"/>
                <c:pt idx="0">
                  <c:v>Maten på min skola är bra om man tänker att det ska vara nyttigt, smaka gott och vara bra för miljön</c:v>
                </c:pt>
                <c:pt idx="1">
                  <c:v>Jag väljer att äta mig mätt i skolan</c:v>
                </c:pt>
                <c:pt idx="2">
                  <c:v>Jag trivs i min skolrestaurang/klassrum där jag äter maten</c:v>
                </c:pt>
                <c:pt idx="3">
                  <c:v>De som jobbar i skolrestaurangen är trevliga och hjälpsamma.</c:v>
                </c:pt>
              </c:strCache>
            </c:strRef>
          </c:cat>
          <c:val>
            <c:numRef>
              <c:f>Diagram!$L$98:$L$101</c:f>
              <c:numCache>
                <c:formatCode>0%</c:formatCode>
                <c:ptCount val="4"/>
                <c:pt idx="0">
                  <c:v>0.46872246696035241</c:v>
                </c:pt>
                <c:pt idx="1">
                  <c:v>0.49601417183348095</c:v>
                </c:pt>
                <c:pt idx="2">
                  <c:v>0.72021182700794351</c:v>
                </c:pt>
                <c:pt idx="3">
                  <c:v>0.69726390114739623</c:v>
                </c:pt>
              </c:numCache>
            </c:numRef>
          </c:val>
          <c:extLst>
            <c:ext xmlns:c16="http://schemas.microsoft.com/office/drawing/2014/chart" uri="{C3380CC4-5D6E-409C-BE32-E72D297353CC}">
              <c16:uniqueId val="{00000001-D953-456D-AAC8-20392672F66F}"/>
            </c:ext>
          </c:extLst>
        </c:ser>
        <c:dLbls>
          <c:showLegendKey val="0"/>
          <c:showVal val="0"/>
          <c:showCatName val="0"/>
          <c:showSerName val="0"/>
          <c:showPercent val="0"/>
          <c:showBubbleSize val="0"/>
        </c:dLbls>
        <c:axId val="680059216"/>
        <c:axId val="680056920"/>
      </c:radarChart>
      <c:catAx>
        <c:axId val="68005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80056920"/>
        <c:crosses val="autoZero"/>
        <c:auto val="1"/>
        <c:lblAlgn val="ctr"/>
        <c:lblOffset val="100"/>
        <c:noMultiLvlLbl val="0"/>
      </c:catAx>
      <c:valAx>
        <c:axId val="680056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800592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jpe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2</xdr:row>
      <xdr:rowOff>39725</xdr:rowOff>
    </xdr:from>
    <xdr:to>
      <xdr:col>3</xdr:col>
      <xdr:colOff>781050</xdr:colOff>
      <xdr:row>11</xdr:row>
      <xdr:rowOff>639</xdr:rowOff>
    </xdr:to>
    <xdr:pic>
      <xdr:nvPicPr>
        <xdr:cNvPr id="20" name="Bildobjekt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tretch>
          <a:fillRect/>
        </a:stretch>
      </xdr:blipFill>
      <xdr:spPr>
        <a:xfrm>
          <a:off x="285750" y="401675"/>
          <a:ext cx="1171575" cy="1672239"/>
        </a:xfrm>
        <a:prstGeom prst="rect">
          <a:avLst/>
        </a:prstGeom>
      </xdr:spPr>
    </xdr:pic>
    <xdr:clientData/>
  </xdr:twoCellAnchor>
  <xdr:twoCellAnchor editAs="oneCell">
    <xdr:from>
      <xdr:col>8</xdr:col>
      <xdr:colOff>494666</xdr:colOff>
      <xdr:row>14</xdr:row>
      <xdr:rowOff>154940</xdr:rowOff>
    </xdr:from>
    <xdr:to>
      <xdr:col>9</xdr:col>
      <xdr:colOff>149226</xdr:colOff>
      <xdr:row>16</xdr:row>
      <xdr:rowOff>9247</xdr:rowOff>
    </xdr:to>
    <xdr:pic>
      <xdr:nvPicPr>
        <xdr:cNvPr id="21" name="Bildobjekt 6">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2966" y="2802890"/>
          <a:ext cx="292735" cy="219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50800</xdr:colOff>
      <xdr:row>23</xdr:row>
      <xdr:rowOff>152400</xdr:rowOff>
    </xdr:from>
    <xdr:to>
      <xdr:col>6</xdr:col>
      <xdr:colOff>971551</xdr:colOff>
      <xdr:row>37</xdr:row>
      <xdr:rowOff>76200</xdr:rowOff>
    </xdr:to>
    <mc:AlternateContent xmlns:mc="http://schemas.openxmlformats.org/markup-compatibility/2006">
      <mc:Choice xmlns:a14="http://schemas.microsoft.com/office/drawing/2010/main" Requires="a14">
        <xdr:graphicFrame macro="">
          <xdr:nvGraphicFramePr>
            <xdr:cNvPr id="4" name="Resultatenhet 2">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Resultatenhet 2"/>
            </a:graphicData>
          </a:graphic>
        </xdr:graphicFrame>
      </mc:Choice>
      <mc:Fallback>
        <xdr:sp macro="" textlink="">
          <xdr:nvSpPr>
            <xdr:cNvPr id="0" name=""/>
            <xdr:cNvSpPr>
              <a:spLocks noTextEdit="1"/>
            </xdr:cNvSpPr>
          </xdr:nvSpPr>
          <xdr:spPr>
            <a:xfrm>
              <a:off x="295275" y="4867275"/>
              <a:ext cx="4381501" cy="24574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6</xdr:col>
      <xdr:colOff>1057275</xdr:colOff>
      <xdr:row>29</xdr:row>
      <xdr:rowOff>133350</xdr:rowOff>
    </xdr:from>
    <xdr:to>
      <xdr:col>9</xdr:col>
      <xdr:colOff>628650</xdr:colOff>
      <xdr:row>37</xdr:row>
      <xdr:rowOff>53975</xdr:rowOff>
    </xdr:to>
    <mc:AlternateContent xmlns:mc="http://schemas.openxmlformats.org/markup-compatibility/2006">
      <mc:Choice xmlns:a14="http://schemas.microsoft.com/office/drawing/2010/main" Requires="a14">
        <xdr:graphicFrame macro="">
          <xdr:nvGraphicFramePr>
            <xdr:cNvPr id="5" name="Kön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Kön 2"/>
            </a:graphicData>
          </a:graphic>
        </xdr:graphicFrame>
      </mc:Choice>
      <mc:Fallback>
        <xdr:sp macro="" textlink="">
          <xdr:nvSpPr>
            <xdr:cNvPr id="0" name=""/>
            <xdr:cNvSpPr>
              <a:spLocks noTextEdit="1"/>
            </xdr:cNvSpPr>
          </xdr:nvSpPr>
          <xdr:spPr>
            <a:xfrm>
              <a:off x="4759325" y="5934075"/>
              <a:ext cx="1955800" cy="13684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6</xdr:col>
      <xdr:colOff>1066800</xdr:colOff>
      <xdr:row>23</xdr:row>
      <xdr:rowOff>169397</xdr:rowOff>
    </xdr:from>
    <xdr:to>
      <xdr:col>10</xdr:col>
      <xdr:colOff>0</xdr:colOff>
      <xdr:row>29</xdr:row>
      <xdr:rowOff>86099</xdr:rowOff>
    </xdr:to>
    <mc:AlternateContent xmlns:mc="http://schemas.openxmlformats.org/markup-compatibility/2006">
      <mc:Choice xmlns:a14="http://schemas.microsoft.com/office/drawing/2010/main" Requires="a14">
        <xdr:graphicFrame macro="">
          <xdr:nvGraphicFramePr>
            <xdr:cNvPr id="2" name="Utförare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Utförare 1"/>
            </a:graphicData>
          </a:graphic>
        </xdr:graphicFrame>
      </mc:Choice>
      <mc:Fallback>
        <xdr:sp macro="" textlink="">
          <xdr:nvSpPr>
            <xdr:cNvPr id="0" name=""/>
            <xdr:cNvSpPr>
              <a:spLocks noTextEdit="1"/>
            </xdr:cNvSpPr>
          </xdr:nvSpPr>
          <xdr:spPr>
            <a:xfrm>
              <a:off x="4772025" y="4884272"/>
              <a:ext cx="1952625" cy="999377"/>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549275</xdr:colOff>
      <xdr:row>1</xdr:row>
      <xdr:rowOff>47625</xdr:rowOff>
    </xdr:from>
    <xdr:to>
      <xdr:col>3</xdr:col>
      <xdr:colOff>212667</xdr:colOff>
      <xdr:row>9</xdr:row>
      <xdr:rowOff>111137</xdr:rowOff>
    </xdr:to>
    <xdr:pic>
      <xdr:nvPicPr>
        <xdr:cNvPr id="2" name="Bildobjekt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275" y="228600"/>
          <a:ext cx="1120717" cy="1587512"/>
        </a:xfrm>
        <a:prstGeom prst="rect">
          <a:avLst/>
        </a:prstGeom>
        <a:ln>
          <a:noFill/>
        </a:ln>
      </xdr:spPr>
    </xdr:pic>
    <xdr:clientData/>
  </xdr:twoCellAnchor>
  <xdr:twoCellAnchor>
    <xdr:from>
      <xdr:col>0</xdr:col>
      <xdr:colOff>228599</xdr:colOff>
      <xdr:row>72</xdr:row>
      <xdr:rowOff>9524</xdr:rowOff>
    </xdr:from>
    <xdr:to>
      <xdr:col>16</xdr:col>
      <xdr:colOff>257175</xdr:colOff>
      <xdr:row>92</xdr:row>
      <xdr:rowOff>152399</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280987</xdr:colOff>
      <xdr:row>31</xdr:row>
      <xdr:rowOff>200024</xdr:rowOff>
    </xdr:from>
    <xdr:to>
      <xdr:col>16</xdr:col>
      <xdr:colOff>361950</xdr:colOff>
      <xdr:row>52</xdr:row>
      <xdr:rowOff>76199</xdr:rowOff>
    </xdr:to>
    <xdr:graphicFrame macro="">
      <xdr:nvGraphicFramePr>
        <xdr:cNvPr id="6" name="Diagram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119061</xdr:colOff>
      <xdr:row>101</xdr:row>
      <xdr:rowOff>76200</xdr:rowOff>
    </xdr:from>
    <xdr:to>
      <xdr:col>15</xdr:col>
      <xdr:colOff>361949</xdr:colOff>
      <xdr:row>115</xdr:row>
      <xdr:rowOff>152400</xdr:rowOff>
    </xdr:to>
    <xdr:graphicFrame macro="">
      <xdr:nvGraphicFramePr>
        <xdr:cNvPr id="7" name="Diagra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21167</xdr:rowOff>
    </xdr:from>
    <xdr:to>
      <xdr:col>15</xdr:col>
      <xdr:colOff>0</xdr:colOff>
      <xdr:row>52</xdr:row>
      <xdr:rowOff>105833</xdr:rowOff>
    </xdr:to>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52</xdr:row>
      <xdr:rowOff>84665</xdr:rowOff>
    </xdr:from>
    <xdr:to>
      <xdr:col>15</xdr:col>
      <xdr:colOff>0</xdr:colOff>
      <xdr:row>90</xdr:row>
      <xdr:rowOff>105833</xdr:rowOff>
    </xdr:to>
    <xdr:graphicFrame macro="">
      <xdr:nvGraphicFramePr>
        <xdr:cNvPr id="3" name="Diagra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333375</xdr:colOff>
      <xdr:row>1</xdr:row>
      <xdr:rowOff>0</xdr:rowOff>
    </xdr:from>
    <xdr:to>
      <xdr:col>3</xdr:col>
      <xdr:colOff>174567</xdr:colOff>
      <xdr:row>8</xdr:row>
      <xdr:rowOff>114312</xdr:rowOff>
    </xdr:to>
    <xdr:pic>
      <xdr:nvPicPr>
        <xdr:cNvPr id="4" name="Bildobjekt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2975" y="400050"/>
          <a:ext cx="1060392" cy="1447812"/>
        </a:xfrm>
        <a:prstGeom prst="rect">
          <a:avLst/>
        </a:prstGeom>
        <a:ln>
          <a:noFill/>
        </a:ln>
      </xdr:spPr>
    </xdr:pic>
    <xdr:clientData/>
  </xdr:twoCellAnchor>
  <xdr:twoCellAnchor>
    <xdr:from>
      <xdr:col>0</xdr:col>
      <xdr:colOff>0</xdr:colOff>
      <xdr:row>90</xdr:row>
      <xdr:rowOff>98776</xdr:rowOff>
    </xdr:from>
    <xdr:to>
      <xdr:col>15</xdr:col>
      <xdr:colOff>9525</xdr:colOff>
      <xdr:row>125</xdr:row>
      <xdr:rowOff>148167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3787775</xdr:colOff>
      <xdr:row>11</xdr:row>
      <xdr:rowOff>82552</xdr:rowOff>
    </xdr:from>
    <xdr:to>
      <xdr:col>2</xdr:col>
      <xdr:colOff>1724025</xdr:colOff>
      <xdr:row>19</xdr:row>
      <xdr:rowOff>104775</xdr:rowOff>
    </xdr:to>
    <mc:AlternateContent xmlns:mc="http://schemas.openxmlformats.org/markup-compatibility/2006" xmlns:a14="http://schemas.microsoft.com/office/drawing/2010/main">
      <mc:Choice Requires="a14">
        <xdr:graphicFrame macro="">
          <xdr:nvGraphicFramePr>
            <xdr:cNvPr id="3" name="Resultatenhet 3">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Resultatenhet 3"/>
            </a:graphicData>
          </a:graphic>
        </xdr:graphicFrame>
      </mc:Choice>
      <mc:Fallback xmlns="">
        <xdr:sp macro="" textlink="">
          <xdr:nvSpPr>
            <xdr:cNvPr id="0" name=""/>
            <xdr:cNvSpPr>
              <a:spLocks noTextEdit="1"/>
            </xdr:cNvSpPr>
          </xdr:nvSpPr>
          <xdr:spPr>
            <a:xfrm>
              <a:off x="4454525" y="2209802"/>
              <a:ext cx="1840140" cy="1933574"/>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xdr:col>
      <xdr:colOff>3371850</xdr:colOff>
      <xdr:row>11</xdr:row>
      <xdr:rowOff>130372</xdr:rowOff>
    </xdr:from>
    <xdr:to>
      <xdr:col>1</xdr:col>
      <xdr:colOff>3648075</xdr:colOff>
      <xdr:row>13</xdr:row>
      <xdr:rowOff>27425</xdr:rowOff>
    </xdr:to>
    <xdr:pic>
      <xdr:nvPicPr>
        <xdr:cNvPr id="4" name="Bildobjekt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3981450" y="2254447"/>
          <a:ext cx="276225" cy="2590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495300</xdr:colOff>
      <xdr:row>0</xdr:row>
      <xdr:rowOff>142875</xdr:rowOff>
    </xdr:from>
    <xdr:to>
      <xdr:col>25</xdr:col>
      <xdr:colOff>133350</xdr:colOff>
      <xdr:row>14</xdr:row>
      <xdr:rowOff>0</xdr:rowOff>
    </xdr:to>
    <mc:AlternateContent xmlns:mc="http://schemas.openxmlformats.org/markup-compatibility/2006" xmlns:a14="http://schemas.microsoft.com/office/drawing/2010/main">
      <mc:Choice Requires="a14">
        <xdr:graphicFrame macro="">
          <xdr:nvGraphicFramePr>
            <xdr:cNvPr id="9" name="Utförare">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microsoft.com/office/drawing/2010/slicer">
              <sle:slicer xmlns:sle="http://schemas.microsoft.com/office/drawing/2010/slicer" name="Utförare"/>
            </a:graphicData>
          </a:graphic>
        </xdr:graphicFrame>
      </mc:Choice>
      <mc:Fallback xmlns="">
        <xdr:sp macro="" textlink="">
          <xdr:nvSpPr>
            <xdr:cNvPr id="0" name=""/>
            <xdr:cNvSpPr>
              <a:spLocks noTextEdit="1"/>
            </xdr:cNvSpPr>
          </xdr:nvSpPr>
          <xdr:spPr>
            <a:xfrm>
              <a:off x="10648950" y="14287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25</xdr:col>
      <xdr:colOff>238125</xdr:colOff>
      <xdr:row>0</xdr:row>
      <xdr:rowOff>142875</xdr:rowOff>
    </xdr:from>
    <xdr:to>
      <xdr:col>28</xdr:col>
      <xdr:colOff>234950</xdr:colOff>
      <xdr:row>14</xdr:row>
      <xdr:rowOff>0</xdr:rowOff>
    </xdr:to>
    <mc:AlternateContent xmlns:mc="http://schemas.openxmlformats.org/markup-compatibility/2006" xmlns:a14="http://schemas.microsoft.com/office/drawing/2010/main">
      <mc:Choice Requires="a14">
        <xdr:graphicFrame macro="">
          <xdr:nvGraphicFramePr>
            <xdr:cNvPr id="10" name="Resultatenhet">
              <a:extLst>
                <a:ext uri="{FF2B5EF4-FFF2-40B4-BE49-F238E27FC236}">
                  <a16:creationId xmlns:a16="http://schemas.microsoft.com/office/drawing/2014/main" id="{00000000-0008-0000-0700-00000A000000}"/>
                </a:ext>
              </a:extLst>
            </xdr:cNvPr>
            <xdr:cNvGraphicFramePr/>
          </xdr:nvGraphicFramePr>
          <xdr:xfrm>
            <a:off x="0" y="0"/>
            <a:ext cx="0" cy="0"/>
          </xdr:xfrm>
          <a:graphic>
            <a:graphicData uri="http://schemas.microsoft.com/office/drawing/2010/slicer">
              <sle:slicer xmlns:sle="http://schemas.microsoft.com/office/drawing/2010/slicer" name="Resultatenhet"/>
            </a:graphicData>
          </a:graphic>
        </xdr:graphicFrame>
      </mc:Choice>
      <mc:Fallback xmlns="">
        <xdr:sp macro="" textlink="">
          <xdr:nvSpPr>
            <xdr:cNvPr id="0" name=""/>
            <xdr:cNvSpPr>
              <a:spLocks noTextEdit="1"/>
            </xdr:cNvSpPr>
          </xdr:nvSpPr>
          <xdr:spPr>
            <a:xfrm>
              <a:off x="12582525" y="14287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22</xdr:col>
      <xdr:colOff>409575</xdr:colOff>
      <xdr:row>14</xdr:row>
      <xdr:rowOff>142875</xdr:rowOff>
    </xdr:from>
    <xdr:to>
      <xdr:col>25</xdr:col>
      <xdr:colOff>44450</xdr:colOff>
      <xdr:row>27</xdr:row>
      <xdr:rowOff>114300</xdr:rowOff>
    </xdr:to>
    <mc:AlternateContent xmlns:mc="http://schemas.openxmlformats.org/markup-compatibility/2006" xmlns:a14="http://schemas.microsoft.com/office/drawing/2010/main">
      <mc:Choice Requires="a14">
        <xdr:graphicFrame macro="">
          <xdr:nvGraphicFramePr>
            <xdr:cNvPr id="11" name="Årskurs">
              <a:extLst>
                <a:ext uri="{FF2B5EF4-FFF2-40B4-BE49-F238E27FC236}">
                  <a16:creationId xmlns:a16="http://schemas.microsoft.com/office/drawing/2014/main" id="{00000000-0008-0000-0700-00000B000000}"/>
                </a:ext>
              </a:extLst>
            </xdr:cNvPr>
            <xdr:cNvGraphicFramePr/>
          </xdr:nvGraphicFramePr>
          <xdr:xfrm>
            <a:off x="0" y="0"/>
            <a:ext cx="0" cy="0"/>
          </xdr:xfrm>
          <a:graphic>
            <a:graphicData uri="http://schemas.microsoft.com/office/drawing/2010/slicer">
              <sle:slicer xmlns:sle="http://schemas.microsoft.com/office/drawing/2010/slicer" name="Årskurs"/>
            </a:graphicData>
          </a:graphic>
        </xdr:graphicFrame>
      </mc:Choice>
      <mc:Fallback xmlns="">
        <xdr:sp macro="" textlink="">
          <xdr:nvSpPr>
            <xdr:cNvPr id="0" name=""/>
            <xdr:cNvSpPr>
              <a:spLocks noTextEdit="1"/>
            </xdr:cNvSpPr>
          </xdr:nvSpPr>
          <xdr:spPr>
            <a:xfrm>
              <a:off x="10563225" y="280987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25</xdr:col>
      <xdr:colOff>371475</xdr:colOff>
      <xdr:row>15</xdr:row>
      <xdr:rowOff>47625</xdr:rowOff>
    </xdr:from>
    <xdr:to>
      <xdr:col>28</xdr:col>
      <xdr:colOff>368300</xdr:colOff>
      <xdr:row>28</xdr:row>
      <xdr:rowOff>19050</xdr:rowOff>
    </xdr:to>
    <mc:AlternateContent xmlns:mc="http://schemas.openxmlformats.org/markup-compatibility/2006" xmlns:a14="http://schemas.microsoft.com/office/drawing/2010/main">
      <mc:Choice Requires="a14">
        <xdr:graphicFrame macro="">
          <xdr:nvGraphicFramePr>
            <xdr:cNvPr id="12" name="Klass">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microsoft.com/office/drawing/2010/slicer">
              <sle:slicer xmlns:sle="http://schemas.microsoft.com/office/drawing/2010/slicer" name="Klass"/>
            </a:graphicData>
          </a:graphic>
        </xdr:graphicFrame>
      </mc:Choice>
      <mc:Fallback xmlns="">
        <xdr:sp macro="" textlink="">
          <xdr:nvSpPr>
            <xdr:cNvPr id="0" name=""/>
            <xdr:cNvSpPr>
              <a:spLocks noTextEdit="1"/>
            </xdr:cNvSpPr>
          </xdr:nvSpPr>
          <xdr:spPr>
            <a:xfrm>
              <a:off x="12715875" y="290512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28</xdr:col>
      <xdr:colOff>342900</xdr:colOff>
      <xdr:row>4</xdr:row>
      <xdr:rowOff>57150</xdr:rowOff>
    </xdr:from>
    <xdr:to>
      <xdr:col>31</xdr:col>
      <xdr:colOff>342900</xdr:colOff>
      <xdr:row>17</xdr:row>
      <xdr:rowOff>101600</xdr:rowOff>
    </xdr:to>
    <mc:AlternateContent xmlns:mc="http://schemas.openxmlformats.org/markup-compatibility/2006" xmlns:a14="http://schemas.microsoft.com/office/drawing/2010/main">
      <mc:Choice Requires="a14">
        <xdr:graphicFrame macro="">
          <xdr:nvGraphicFramePr>
            <xdr:cNvPr id="13" name="Kön">
              <a:extLst>
                <a:ext uri="{FF2B5EF4-FFF2-40B4-BE49-F238E27FC236}">
                  <a16:creationId xmlns:a16="http://schemas.microsoft.com/office/drawing/2014/main" id="{00000000-0008-0000-0700-00000D000000}"/>
                </a:ext>
              </a:extLst>
            </xdr:cNvPr>
            <xdr:cNvGraphicFramePr/>
          </xdr:nvGraphicFramePr>
          <xdr:xfrm>
            <a:off x="0" y="0"/>
            <a:ext cx="0" cy="0"/>
          </xdr:xfrm>
          <a:graphic>
            <a:graphicData uri="http://schemas.microsoft.com/office/drawing/2010/slicer">
              <sle:slicer xmlns:sle="http://schemas.microsoft.com/office/drawing/2010/slicer" name="Kön"/>
            </a:graphicData>
          </a:graphic>
        </xdr:graphicFrame>
      </mc:Choice>
      <mc:Fallback xmlns="">
        <xdr:sp macro="" textlink="">
          <xdr:nvSpPr>
            <xdr:cNvPr id="0" name=""/>
            <xdr:cNvSpPr>
              <a:spLocks noTextEdit="1"/>
            </xdr:cNvSpPr>
          </xdr:nvSpPr>
          <xdr:spPr>
            <a:xfrm>
              <a:off x="14516100" y="819150"/>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30</xdr:col>
      <xdr:colOff>342900</xdr:colOff>
      <xdr:row>16</xdr:row>
      <xdr:rowOff>50800</xdr:rowOff>
    </xdr:from>
    <xdr:to>
      <xdr:col>33</xdr:col>
      <xdr:colOff>273960</xdr:colOff>
      <xdr:row>29</xdr:row>
      <xdr:rowOff>101600</xdr:rowOff>
    </xdr:to>
    <mc:AlternateContent xmlns:mc="http://schemas.openxmlformats.org/markup-compatibility/2006" xmlns:a14="http://schemas.microsoft.com/office/drawing/2010/main">
      <mc:Choice Requires="a14">
        <xdr:graphicFrame macro="">
          <xdr:nvGraphicFramePr>
            <xdr:cNvPr id="2" name="Resultatenhe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microsoft.com/office/drawing/2010/slicer">
              <sle:slicer xmlns:sle="http://schemas.microsoft.com/office/drawing/2010/slicer" name="Resultatenhet 1"/>
            </a:graphicData>
          </a:graphic>
        </xdr:graphicFrame>
      </mc:Choice>
      <mc:Fallback xmlns="">
        <xdr:sp macro="" textlink="">
          <xdr:nvSpPr>
            <xdr:cNvPr id="0" name=""/>
            <xdr:cNvSpPr>
              <a:spLocks noTextEdit="1"/>
            </xdr:cNvSpPr>
          </xdr:nvSpPr>
          <xdr:spPr>
            <a:xfrm>
              <a:off x="11010900" y="3028950"/>
              <a:ext cx="1828800" cy="24955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30</xdr:col>
      <xdr:colOff>387350</xdr:colOff>
      <xdr:row>1</xdr:row>
      <xdr:rowOff>127000</xdr:rowOff>
    </xdr:from>
    <xdr:to>
      <xdr:col>33</xdr:col>
      <xdr:colOff>388713</xdr:colOff>
      <xdr:row>15</xdr:row>
      <xdr:rowOff>0</xdr:rowOff>
    </xdr:to>
    <mc:AlternateContent xmlns:mc="http://schemas.openxmlformats.org/markup-compatibility/2006" xmlns:a14="http://schemas.microsoft.com/office/drawing/2010/main">
      <mc:Choice Requires="a14">
        <xdr:graphicFrame macro="">
          <xdr:nvGraphicFramePr>
            <xdr:cNvPr id="4" name="Klass 1">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microsoft.com/office/drawing/2010/slicer">
              <sle:slicer xmlns:sle="http://schemas.microsoft.com/office/drawing/2010/slicer" name="Klass 1"/>
            </a:graphicData>
          </a:graphic>
        </xdr:graphicFrame>
      </mc:Choice>
      <mc:Fallback xmlns="">
        <xdr:sp macro="" textlink="">
          <xdr:nvSpPr>
            <xdr:cNvPr id="0" name=""/>
            <xdr:cNvSpPr>
              <a:spLocks noTextEdit="1"/>
            </xdr:cNvSpPr>
          </xdr:nvSpPr>
          <xdr:spPr>
            <a:xfrm>
              <a:off x="11058525" y="304800"/>
              <a:ext cx="1825625" cy="24955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38</xdr:col>
      <xdr:colOff>114300</xdr:colOff>
      <xdr:row>1</xdr:row>
      <xdr:rowOff>127000</xdr:rowOff>
    </xdr:from>
    <xdr:to>
      <xdr:col>41</xdr:col>
      <xdr:colOff>529318</xdr:colOff>
      <xdr:row>15</xdr:row>
      <xdr:rowOff>0</xdr:rowOff>
    </xdr:to>
    <mc:AlternateContent xmlns:mc="http://schemas.openxmlformats.org/markup-compatibility/2006" xmlns:a14="http://schemas.microsoft.com/office/drawing/2010/main">
      <mc:Choice Requires="a14">
        <xdr:graphicFrame macro="">
          <xdr:nvGraphicFramePr>
            <xdr:cNvPr id="5" name="Kön 1">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microsoft.com/office/drawing/2010/slicer">
              <sle:slicer xmlns:sle="http://schemas.microsoft.com/office/drawing/2010/slicer" name="Kön 1"/>
            </a:graphicData>
          </a:graphic>
        </xdr:graphicFrame>
      </mc:Choice>
      <mc:Fallback xmlns="">
        <xdr:sp macro="" textlink="">
          <xdr:nvSpPr>
            <xdr:cNvPr id="0" name=""/>
            <xdr:cNvSpPr>
              <a:spLocks noTextEdit="1"/>
            </xdr:cNvSpPr>
          </xdr:nvSpPr>
          <xdr:spPr>
            <a:xfrm>
              <a:off x="13220700" y="304800"/>
              <a:ext cx="1828800" cy="24955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9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9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9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9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9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9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27" name="Control 7" hidden="1">
              <a:extLst>
                <a:ext uri="{63B3BB69-23CF-44E3-9099-C40C66FF867C}">
                  <a14:compatExt spid="_x0000_s5127"/>
                </a:ext>
                <a:ext uri="{FF2B5EF4-FFF2-40B4-BE49-F238E27FC236}">
                  <a16:creationId xmlns:a16="http://schemas.microsoft.com/office/drawing/2014/main" id="{00000000-0008-0000-09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28" name="Control 8" hidden="1">
              <a:extLst>
                <a:ext uri="{63B3BB69-23CF-44E3-9099-C40C66FF867C}">
                  <a14:compatExt spid="_x0000_s5128"/>
                </a:ext>
                <a:ext uri="{FF2B5EF4-FFF2-40B4-BE49-F238E27FC236}">
                  <a16:creationId xmlns:a16="http://schemas.microsoft.com/office/drawing/2014/main" id="{00000000-0008-0000-09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29" name="Control 9" hidden="1">
              <a:extLst>
                <a:ext uri="{63B3BB69-23CF-44E3-9099-C40C66FF867C}">
                  <a14:compatExt spid="_x0000_s5129"/>
                </a:ext>
                <a:ext uri="{FF2B5EF4-FFF2-40B4-BE49-F238E27FC236}">
                  <a16:creationId xmlns:a16="http://schemas.microsoft.com/office/drawing/2014/main" id="{00000000-0008-0000-09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30" name="Control 10" hidden="1">
              <a:extLst>
                <a:ext uri="{63B3BB69-23CF-44E3-9099-C40C66FF867C}">
                  <a14:compatExt spid="_x0000_s5130"/>
                </a:ext>
                <a:ext uri="{FF2B5EF4-FFF2-40B4-BE49-F238E27FC236}">
                  <a16:creationId xmlns:a16="http://schemas.microsoft.com/office/drawing/2014/main" id="{00000000-0008-0000-0900-00000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31" name="Control 11" hidden="1">
              <a:extLst>
                <a:ext uri="{63B3BB69-23CF-44E3-9099-C40C66FF867C}">
                  <a14:compatExt spid="_x0000_s5131"/>
                </a:ext>
                <a:ext uri="{FF2B5EF4-FFF2-40B4-BE49-F238E27FC236}">
                  <a16:creationId xmlns:a16="http://schemas.microsoft.com/office/drawing/2014/main" id="{00000000-0008-0000-09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32" name="Control 12" hidden="1">
              <a:extLst>
                <a:ext uri="{63B3BB69-23CF-44E3-9099-C40C66FF867C}">
                  <a14:compatExt spid="_x0000_s5132"/>
                </a:ext>
                <a:ext uri="{FF2B5EF4-FFF2-40B4-BE49-F238E27FC236}">
                  <a16:creationId xmlns:a16="http://schemas.microsoft.com/office/drawing/2014/main" id="{00000000-0008-0000-0900-00000C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33" name="Control 13" hidden="1">
              <a:extLst>
                <a:ext uri="{63B3BB69-23CF-44E3-9099-C40C66FF867C}">
                  <a14:compatExt spid="_x0000_s5133"/>
                </a:ext>
                <a:ext uri="{FF2B5EF4-FFF2-40B4-BE49-F238E27FC236}">
                  <a16:creationId xmlns:a16="http://schemas.microsoft.com/office/drawing/2014/main" id="{00000000-0008-0000-0900-00000D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34" name="Control 14" hidden="1">
              <a:extLst>
                <a:ext uri="{63B3BB69-23CF-44E3-9099-C40C66FF867C}">
                  <a14:compatExt spid="_x0000_s5134"/>
                </a:ext>
                <a:ext uri="{FF2B5EF4-FFF2-40B4-BE49-F238E27FC236}">
                  <a16:creationId xmlns:a16="http://schemas.microsoft.com/office/drawing/2014/main" id="{00000000-0008-0000-0900-00000E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35" name="Control 15" hidden="1">
              <a:extLst>
                <a:ext uri="{63B3BB69-23CF-44E3-9099-C40C66FF867C}">
                  <a14:compatExt spid="_x0000_s5135"/>
                </a:ext>
                <a:ext uri="{FF2B5EF4-FFF2-40B4-BE49-F238E27FC236}">
                  <a16:creationId xmlns:a16="http://schemas.microsoft.com/office/drawing/2014/main" id="{00000000-0008-0000-0900-00000F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36" name="Control 16" hidden="1">
              <a:extLst>
                <a:ext uri="{63B3BB69-23CF-44E3-9099-C40C66FF867C}">
                  <a14:compatExt spid="_x0000_s5136"/>
                </a:ext>
                <a:ext uri="{FF2B5EF4-FFF2-40B4-BE49-F238E27FC236}">
                  <a16:creationId xmlns:a16="http://schemas.microsoft.com/office/drawing/2014/main" id="{00000000-0008-0000-0900-000010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37" name="Control 17" hidden="1">
              <a:extLst>
                <a:ext uri="{63B3BB69-23CF-44E3-9099-C40C66FF867C}">
                  <a14:compatExt spid="_x0000_s5137"/>
                </a:ext>
                <a:ext uri="{FF2B5EF4-FFF2-40B4-BE49-F238E27FC236}">
                  <a16:creationId xmlns:a16="http://schemas.microsoft.com/office/drawing/2014/main" id="{00000000-0008-0000-0900-00001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38" name="Control 18" hidden="1">
              <a:extLst>
                <a:ext uri="{63B3BB69-23CF-44E3-9099-C40C66FF867C}">
                  <a14:compatExt spid="_x0000_s5138"/>
                </a:ext>
                <a:ext uri="{FF2B5EF4-FFF2-40B4-BE49-F238E27FC236}">
                  <a16:creationId xmlns:a16="http://schemas.microsoft.com/office/drawing/2014/main" id="{00000000-0008-0000-0900-00001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39" name="Control 19" hidden="1">
              <a:extLst>
                <a:ext uri="{63B3BB69-23CF-44E3-9099-C40C66FF867C}">
                  <a14:compatExt spid="_x0000_s5139"/>
                </a:ext>
                <a:ext uri="{FF2B5EF4-FFF2-40B4-BE49-F238E27FC236}">
                  <a16:creationId xmlns:a16="http://schemas.microsoft.com/office/drawing/2014/main" id="{00000000-0008-0000-0900-00001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40" name="Control 20" hidden="1">
              <a:extLst>
                <a:ext uri="{63B3BB69-23CF-44E3-9099-C40C66FF867C}">
                  <a14:compatExt spid="_x0000_s5140"/>
                </a:ext>
                <a:ext uri="{FF2B5EF4-FFF2-40B4-BE49-F238E27FC236}">
                  <a16:creationId xmlns:a16="http://schemas.microsoft.com/office/drawing/2014/main" id="{00000000-0008-0000-0900-00001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765175</xdr:colOff>
          <xdr:row>64</xdr:row>
          <xdr:rowOff>82550</xdr:rowOff>
        </xdr:from>
        <xdr:to>
          <xdr:col>1</xdr:col>
          <xdr:colOff>974725</xdr:colOff>
          <xdr:row>65</xdr:row>
          <xdr:rowOff>136525</xdr:rowOff>
        </xdr:to>
        <xdr:sp macro="" textlink="">
          <xdr:nvSpPr>
            <xdr:cNvPr id="5141" name="Control 21" hidden="1">
              <a:extLst>
                <a:ext uri="{63B3BB69-23CF-44E3-9099-C40C66FF867C}">
                  <a14:compatExt spid="_x0000_s5141"/>
                </a:ext>
                <a:ext uri="{FF2B5EF4-FFF2-40B4-BE49-F238E27FC236}">
                  <a16:creationId xmlns:a16="http://schemas.microsoft.com/office/drawing/2014/main" id="{00000000-0008-0000-0900-00001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rborelius Bodman, Elin" refreshedDate="45345.412706249997" createdVersion="6" refreshedVersion="8" minRefreshableVersion="3" recordCount="1141" xr:uid="{79909C3D-FFBB-4AF1-BD3C-688C18EF1AF8}">
  <cacheSource type="worksheet">
    <worksheetSource name="Tabell1"/>
  </cacheSource>
  <cacheFields count="49">
    <cacheField name="År" numFmtId="0">
      <sharedItems containsSemiMixedTypes="0" containsString="0" containsNumber="1" containsInteger="1" minValue="2023" maxValue="2024" count="2">
        <n v="2024"/>
        <n v="2023" u="1"/>
      </sharedItems>
    </cacheField>
    <cacheField name="Utförare" numFmtId="0">
      <sharedItems count="2">
        <s v="Kommunal"/>
        <s v="Fristående"/>
      </sharedItems>
    </cacheField>
    <cacheField name="Resultatenhet" numFmtId="0">
      <sharedItems containsBlank="1" count="21">
        <s v="Irstaskolan"/>
        <s v="Viksängsskolan"/>
        <s v="Tillbergaskolan"/>
        <s v="Nybyggeskolan"/>
        <s v="Pettersbergsskolan"/>
        <s v="Rönnbyskolan"/>
        <s v="Kristianssborgsskolan"/>
        <s v="Skiljeboskolan"/>
        <s v="Persboskolan"/>
        <s v="Noblaskolan Hagaberg"/>
        <s v="Pilträdsskolan"/>
        <s v="Noblaskolan Hemdal"/>
        <s v="Kunskapsskolan i Västerås"/>
        <s v="Centuriaskolan"/>
        <s v="Fryxellska skolan"/>
        <s v="Internationella Engelska Skolan Västerås"/>
        <s v="Grundskolan Äventyret"/>
        <s v="Skälbyskolan"/>
        <s v="Önstaskolan" u="1"/>
        <m u="1"/>
        <s v="Fridnässkolan" u="1"/>
      </sharedItems>
    </cacheField>
    <cacheField name="Årskurs" numFmtId="0">
      <sharedItems containsSemiMixedTypes="0" containsString="0" containsNumber="1" containsInteger="1" minValue="5" maxValue="9" count="4">
        <n v="8"/>
        <n v="7" u="1"/>
        <n v="9" u="1"/>
        <n v="5" u="1"/>
      </sharedItems>
    </cacheField>
    <cacheField name="Klass" numFmtId="0">
      <sharedItems containsMixedTypes="1" containsNumber="1" containsInteger="1" minValue="5" maxValue="8" count="20">
        <s v="8d"/>
        <s v="8c"/>
        <s v="8e"/>
        <s v="8a"/>
        <s v="8o"/>
        <s v="8b"/>
        <s v="8f"/>
        <s v="8m"/>
        <s v="8n"/>
        <s v="8h"/>
        <s v="8g"/>
        <s v="8"/>
        <n v="8"/>
        <s v="8.2"/>
        <s v="8.3"/>
        <s v="8.1"/>
        <s v="8.4"/>
        <s v="8.5"/>
        <s v="8e, 8b"/>
        <n v="5" u="1"/>
      </sharedItems>
    </cacheField>
    <cacheField name="Kön" numFmtId="0">
      <sharedItems containsBlank="1" count="9">
        <s v="Kille"/>
        <s v="Tjej"/>
        <s v="Annat/Vill inte ange"/>
        <s v="Har annan könsidentitet"/>
        <s v="Vill inte ange" u="1"/>
        <s v="Annat/Vill inte svara" u="1"/>
        <s v="Flicka" u="1"/>
        <m u="1"/>
        <s v="Pojke" u="1"/>
      </sharedItems>
    </cacheField>
    <cacheField name="F1" numFmtId="0">
      <sharedItems containsString="0" containsBlank="1" containsNumber="1" containsInteger="1" minValue="1" maxValue="5" count="6">
        <n v="2"/>
        <n v="5"/>
        <n v="3"/>
        <n v="1"/>
        <n v="4"/>
        <m/>
      </sharedItems>
    </cacheField>
    <cacheField name="F2" numFmtId="0">
      <sharedItems containsString="0" containsBlank="1" containsNumber="1" containsInteger="1" minValue="1" maxValue="5" count="6">
        <n v="3"/>
        <n v="5"/>
        <n v="2"/>
        <n v="4"/>
        <m/>
        <n v="1"/>
      </sharedItems>
    </cacheField>
    <cacheField name="F3" numFmtId="0">
      <sharedItems containsString="0" containsBlank="1" containsNumber="1" containsInteger="1" minValue="1" maxValue="5" count="6">
        <n v="3"/>
        <n v="5"/>
        <n v="2"/>
        <n v="1"/>
        <n v="4"/>
        <m/>
      </sharedItems>
    </cacheField>
    <cacheField name="F4" numFmtId="0">
      <sharedItems containsString="0" containsBlank="1" containsNumber="1" containsInteger="1" minValue="1" maxValue="5" count="6">
        <n v="4"/>
        <n v="5"/>
        <n v="3"/>
        <n v="2"/>
        <n v="1"/>
        <m/>
      </sharedItems>
    </cacheField>
    <cacheField name="F5" numFmtId="0">
      <sharedItems containsString="0" containsBlank="1" containsNumber="1" containsInteger="1" minValue="1" maxValue="6" count="7">
        <n v="4"/>
        <n v="5"/>
        <n v="2"/>
        <n v="3"/>
        <n v="1"/>
        <m/>
        <n v="6" u="1"/>
      </sharedItems>
    </cacheField>
    <cacheField name="F6" numFmtId="0">
      <sharedItems containsString="0" containsBlank="1" containsNumber="1" containsInteger="1" minValue="1" maxValue="6" count="7">
        <n v="4"/>
        <n v="6"/>
        <n v="3"/>
        <n v="2"/>
        <n v="5"/>
        <m/>
        <n v="1"/>
      </sharedItems>
    </cacheField>
    <cacheField name="F7" numFmtId="0">
      <sharedItems containsString="0" containsBlank="1" containsNumber="1" containsInteger="1" minValue="1" maxValue="6" count="7">
        <n v="2"/>
        <n v="6"/>
        <n v="3"/>
        <n v="5"/>
        <n v="1"/>
        <n v="4"/>
        <m/>
      </sharedItems>
    </cacheField>
    <cacheField name="F8" numFmtId="0">
      <sharedItems containsString="0" containsBlank="1" containsNumber="1" containsInteger="1" minValue="1" maxValue="6" count="7">
        <n v="3"/>
        <n v="6"/>
        <n v="1"/>
        <n v="2"/>
        <n v="5"/>
        <n v="4"/>
        <m/>
      </sharedItems>
    </cacheField>
    <cacheField name="F9" numFmtId="0">
      <sharedItems containsString="0" containsBlank="1" containsNumber="1" containsInteger="1" minValue="1" maxValue="6" count="7">
        <n v="2"/>
        <n v="6"/>
        <n v="3"/>
        <n v="5"/>
        <n v="4"/>
        <n v="1"/>
        <m/>
      </sharedItems>
    </cacheField>
    <cacheField name="F10" numFmtId="0">
      <sharedItems containsString="0" containsBlank="1" containsNumber="1" containsInteger="1" minValue="1" maxValue="5" count="6">
        <n v="3"/>
        <n v="5"/>
        <n v="1"/>
        <n v="2"/>
        <n v="4"/>
        <m/>
      </sharedItems>
    </cacheField>
    <cacheField name="F11" numFmtId="0">
      <sharedItems containsString="0" containsBlank="1" containsNumber="1" containsInteger="1" minValue="1" maxValue="6" count="7">
        <n v="3"/>
        <n v="6"/>
        <n v="1"/>
        <n v="2"/>
        <m/>
        <n v="5"/>
        <n v="4"/>
      </sharedItems>
    </cacheField>
    <cacheField name="F12" numFmtId="0">
      <sharedItems containsString="0" containsBlank="1" containsNumber="1" containsInteger="1" minValue="1" maxValue="5" count="6">
        <n v="4"/>
        <n v="5"/>
        <n v="3"/>
        <n v="2"/>
        <n v="1"/>
        <m/>
      </sharedItems>
    </cacheField>
    <cacheField name="F13" numFmtId="0">
      <sharedItems containsString="0" containsBlank="1" containsNumber="1" containsInteger="1" minValue="1" maxValue="5" count="6">
        <n v="4"/>
        <n v="5"/>
        <n v="2"/>
        <n v="3"/>
        <n v="1"/>
        <m/>
      </sharedItems>
    </cacheField>
    <cacheField name="F14" numFmtId="0">
      <sharedItems containsString="0" containsBlank="1" containsNumber="1" containsInteger="1" minValue="1" maxValue="5" count="6">
        <n v="4"/>
        <n v="5"/>
        <n v="2"/>
        <n v="1"/>
        <n v="3"/>
        <m/>
      </sharedItems>
    </cacheField>
    <cacheField name="F15" numFmtId="0">
      <sharedItems containsString="0" containsBlank="1" containsNumber="1" containsInteger="1" minValue="1" maxValue="6" count="7">
        <n v="2"/>
        <n v="6"/>
        <n v="1"/>
        <n v="5"/>
        <n v="3"/>
        <n v="4"/>
        <m/>
      </sharedItems>
    </cacheField>
    <cacheField name="F16" numFmtId="0">
      <sharedItems containsString="0" containsBlank="1" containsNumber="1" containsInteger="1" minValue="1" maxValue="5" count="6">
        <n v="2"/>
        <n v="5"/>
        <n v="3"/>
        <n v="1"/>
        <n v="4"/>
        <m/>
      </sharedItems>
    </cacheField>
    <cacheField name="F17" numFmtId="0">
      <sharedItems containsString="0" containsBlank="1" containsNumber="1" containsInteger="1" minValue="1" maxValue="5" count="6">
        <n v="2"/>
        <n v="5"/>
        <n v="3"/>
        <n v="4"/>
        <n v="1"/>
        <m/>
      </sharedItems>
    </cacheField>
    <cacheField name="F18" numFmtId="0">
      <sharedItems containsString="0" containsBlank="1" containsNumber="1" containsInteger="1" minValue="1" maxValue="5" count="6">
        <n v="4"/>
        <n v="5"/>
        <n v="3"/>
        <n v="2"/>
        <n v="1"/>
        <m/>
      </sharedItems>
    </cacheField>
    <cacheField name="F19" numFmtId="0">
      <sharedItems containsString="0" containsBlank="1" containsNumber="1" containsInteger="1" minValue="1" maxValue="5" count="6">
        <n v="5"/>
        <n v="3"/>
        <n v="2"/>
        <n v="1"/>
        <n v="4"/>
        <m/>
      </sharedItems>
    </cacheField>
    <cacheField name="F20" numFmtId="0">
      <sharedItems containsString="0" containsBlank="1" containsNumber="1" containsInteger="1" minValue="1" maxValue="6" count="7">
        <n v="4"/>
        <n v="6"/>
        <n v="3"/>
        <n v="2"/>
        <n v="5"/>
        <n v="1"/>
        <m/>
      </sharedItems>
    </cacheField>
    <cacheField name="F21" numFmtId="0">
      <sharedItems containsString="0" containsBlank="1" containsNumber="1" containsInteger="1" minValue="1" maxValue="6" count="7">
        <n v="3"/>
        <n v="6"/>
        <n v="2"/>
        <n v="4"/>
        <n v="5"/>
        <n v="1"/>
        <m/>
      </sharedItems>
    </cacheField>
    <cacheField name="F22" numFmtId="0">
      <sharedItems containsString="0" containsBlank="1" containsNumber="1" containsInteger="1" minValue="1" maxValue="6" count="7">
        <n v="1"/>
        <n v="6"/>
        <n v="3"/>
        <n v="2"/>
        <n v="5"/>
        <n v="4"/>
        <m/>
      </sharedItems>
    </cacheField>
    <cacheField name="F23" numFmtId="0">
      <sharedItems containsString="0" containsBlank="1" containsNumber="1" containsInteger="1" minValue="1" maxValue="6" count="7">
        <n v="1"/>
        <n v="6"/>
        <n v="5"/>
        <n v="3"/>
        <n v="2"/>
        <n v="4"/>
        <m/>
      </sharedItems>
    </cacheField>
    <cacheField name="F24" numFmtId="0">
      <sharedItems containsString="0" containsBlank="1" containsNumber="1" containsInteger="1" minValue="1" maxValue="5" count="6">
        <n v="2"/>
        <n v="5"/>
        <n v="1"/>
        <n v="3"/>
        <n v="4"/>
        <m/>
      </sharedItems>
    </cacheField>
    <cacheField name="F25" numFmtId="0">
      <sharedItems containsString="0" containsBlank="1" containsNumber="1" containsInteger="1" minValue="1" maxValue="5" count="6">
        <n v="1"/>
        <n v="5"/>
        <n v="2"/>
        <n v="3"/>
        <n v="4"/>
        <m/>
      </sharedItems>
    </cacheField>
    <cacheField name="F26" numFmtId="0">
      <sharedItems containsString="0" containsBlank="1" containsNumber="1" containsInteger="1" minValue="1" maxValue="5" count="6">
        <n v="3"/>
        <n v="5"/>
        <n v="2"/>
        <n v="1"/>
        <n v="4"/>
        <m/>
      </sharedItems>
    </cacheField>
    <cacheField name="F27" numFmtId="0">
      <sharedItems containsString="0" containsBlank="1" containsNumber="1" containsInteger="1" minValue="1" maxValue="6" count="7">
        <n v="3"/>
        <n v="6"/>
        <n v="4"/>
        <n v="2"/>
        <n v="5"/>
        <n v="1"/>
        <m/>
      </sharedItems>
    </cacheField>
    <cacheField name="F28" numFmtId="0">
      <sharedItems containsString="0" containsBlank="1" containsNumber="1" containsInteger="1" minValue="1" maxValue="5" count="6">
        <n v="5"/>
        <n v="1"/>
        <n v="3"/>
        <n v="2"/>
        <n v="4"/>
        <m/>
      </sharedItems>
    </cacheField>
    <cacheField name="F29" numFmtId="0">
      <sharedItems containsString="0" containsBlank="1" containsNumber="1" containsInteger="1" minValue="1" maxValue="5" count="6">
        <n v="5"/>
        <n v="2"/>
        <n v="3"/>
        <n v="1"/>
        <n v="4"/>
        <m/>
      </sharedItems>
    </cacheField>
    <cacheField name="F30" numFmtId="0">
      <sharedItems containsString="0" containsBlank="1" containsNumber="1" containsInteger="1" minValue="1" maxValue="5" count="6">
        <n v="3"/>
        <n v="5"/>
        <n v="2"/>
        <n v="1"/>
        <n v="4"/>
        <m/>
      </sharedItems>
    </cacheField>
    <cacheField name="F31" numFmtId="0">
      <sharedItems containsString="0" containsBlank="1" containsNumber="1" containsInteger="1" minValue="1" maxValue="5" count="6">
        <n v="2"/>
        <n v="5"/>
        <n v="3"/>
        <n v="1"/>
        <n v="4"/>
        <m/>
      </sharedItems>
    </cacheField>
    <cacheField name="F32" numFmtId="0">
      <sharedItems containsString="0" containsBlank="1" containsNumber="1" containsInteger="1" minValue="1" maxValue="5" count="6">
        <n v="2"/>
        <n v="5"/>
        <n v="4"/>
        <n v="1"/>
        <m/>
        <n v="3"/>
      </sharedItems>
    </cacheField>
    <cacheField name="F33" numFmtId="0">
      <sharedItems containsString="0" containsBlank="1" containsNumber="1" containsInteger="1" minValue="1" maxValue="5" count="6">
        <n v="2"/>
        <n v="5"/>
        <n v="1"/>
        <n v="4"/>
        <n v="3"/>
        <m/>
      </sharedItems>
    </cacheField>
    <cacheField name="F34" numFmtId="0">
      <sharedItems containsString="0" containsBlank="1" containsNumber="1" containsInteger="1" minValue="1" maxValue="5" count="6">
        <n v="2"/>
        <n v="5"/>
        <n v="1"/>
        <n v="4"/>
        <n v="3"/>
        <m/>
      </sharedItems>
    </cacheField>
    <cacheField name="F35" numFmtId="0">
      <sharedItems containsNonDate="0" containsString="0" containsBlank="1" containsNumber="1" containsInteger="1" minValue="1" maxValue="5" count="6">
        <m/>
        <n v="3" u="1"/>
        <n v="4" u="1"/>
        <n v="2" u="1"/>
        <n v="1" u="1"/>
        <n v="5" u="1"/>
      </sharedItems>
    </cacheField>
    <cacheField name="F36" numFmtId="0">
      <sharedItems containsNonDate="0" containsString="0" containsBlank="1" containsNumber="1" containsInteger="1" minValue="1" maxValue="5" count="6">
        <m/>
        <n v="3" u="1"/>
        <n v="4" u="1"/>
        <n v="2" u="1"/>
        <n v="1" u="1"/>
        <n v="5" u="1"/>
      </sharedItems>
    </cacheField>
    <cacheField name="F37" numFmtId="0">
      <sharedItems containsNonDate="0" containsString="0" containsBlank="1" containsNumber="1" containsInteger="1" minValue="1" maxValue="5" count="6">
        <m/>
        <n v="3" u="1"/>
        <n v="4" u="1"/>
        <n v="2" u="1"/>
        <n v="1" u="1"/>
        <n v="5" u="1"/>
      </sharedItems>
    </cacheField>
    <cacheField name="F38" numFmtId="0">
      <sharedItems containsNonDate="0" containsString="0" containsBlank="1" containsNumber="1" containsInteger="1" minValue="1" maxValue="5" count="6">
        <m/>
        <n v="3" u="1"/>
        <n v="4" u="1"/>
        <n v="2" u="1"/>
        <n v="1" u="1"/>
        <n v="5" u="1"/>
      </sharedItems>
    </cacheField>
    <cacheField name="F39" numFmtId="0">
      <sharedItems containsNonDate="0" containsString="0" containsBlank="1" containsNumber="1" containsInteger="1" minValue="1" maxValue="5" count="6">
        <m/>
        <n v="3" u="1"/>
        <n v="4" u="1"/>
        <n v="2" u="1"/>
        <n v="1" u="1"/>
        <n v="5" u="1"/>
      </sharedItems>
    </cacheField>
    <cacheField name="F40" numFmtId="0">
      <sharedItems containsNonDate="0" containsString="0" containsBlank="1" containsNumber="1" containsInteger="1" minValue="1" maxValue="5" count="6">
        <m/>
        <n v="3" u="1"/>
        <n v="4" u="1"/>
        <n v="2" u="1"/>
        <n v="1" u="1"/>
        <n v="5" u="1"/>
      </sharedItems>
    </cacheField>
    <cacheField name="F41" numFmtId="0">
      <sharedItems containsNonDate="0" containsString="0" containsBlank="1" containsNumber="1" containsInteger="1" minValue="1" maxValue="5" count="6">
        <m/>
        <n v="3" u="1"/>
        <n v="4" u="1"/>
        <n v="2" u="1"/>
        <n v="1" u="1"/>
        <n v="5" u="1"/>
      </sharedItems>
    </cacheField>
    <cacheField name="F42" numFmtId="0">
      <sharedItems containsNonDate="0" containsString="0" containsBlank="1" containsNumber="1" containsInteger="1" minValue="1" maxValue="5" count="6">
        <m/>
        <n v="3" u="1"/>
        <n v="4" u="1"/>
        <n v="2" u="1"/>
        <n v="1" u="1"/>
        <n v="5" u="1"/>
      </sharedItems>
    </cacheField>
    <cacheField name="F43" numFmtId="0">
      <sharedItems containsNonDate="0" containsString="0" containsBlank="1" containsNumber="1" containsInteger="1" minValue="1" maxValue="5" count="6">
        <m/>
        <n v="3" u="1"/>
        <n v="4" u="1"/>
        <n v="2" u="1"/>
        <n v="1" u="1"/>
        <n v="5" u="1"/>
      </sharedItems>
    </cacheField>
  </cacheFields>
  <extLst>
    <ext xmlns:x14="http://schemas.microsoft.com/office/spreadsheetml/2009/9/main" uri="{725AE2AE-9491-48be-B2B4-4EB974FC3084}">
      <x14:pivotCacheDefinition pivotCacheId="133312652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rborelius Bodman, Elin" refreshedDate="45345.412719560183" createdVersion="6" refreshedVersion="8" minRefreshableVersion="3" recordCount="1141" xr:uid="{E993E4A5-A39B-4231-AC9D-485427CB5014}">
  <cacheSource type="worksheet">
    <worksheetSource name="Tabell3"/>
  </cacheSource>
  <cacheFields count="60">
    <cacheField name="År" numFmtId="0">
      <sharedItems containsSemiMixedTypes="0" containsString="0" containsNumber="1" containsInteger="1" minValue="2023" maxValue="2024" count="2">
        <n v="2024"/>
        <n v="2023" u="1"/>
      </sharedItems>
    </cacheField>
    <cacheField name="Utförare" numFmtId="0">
      <sharedItems/>
    </cacheField>
    <cacheField name="Resultatenhet" numFmtId="0">
      <sharedItems count="20">
        <s v="Irstaskolan"/>
        <s v="Viksängsskolan"/>
        <s v="Tillbergaskolan"/>
        <s v="Nybyggeskolan"/>
        <s v="Pettersbergsskolan"/>
        <s v="Rönnbyskolan"/>
        <s v="Kristianssborgsskolan"/>
        <s v="Skiljeboskolan"/>
        <s v="Persboskolan"/>
        <s v="Noblaskolan Hagaberg"/>
        <s v="Pilträdsskolan"/>
        <s v="Noblaskolan Hemdal"/>
        <s v="Kunskapsskolan i Västerås"/>
        <s v="Centuriaskolan"/>
        <s v="Fryxellska skolan"/>
        <s v="Internationella Engelska Skolan Västerås"/>
        <s v="Grundskolan Äventyret"/>
        <s v="Skälbyskolan"/>
        <s v="Önstaskolan" u="1"/>
        <s v="Fridnässkolan" u="1"/>
      </sharedItems>
    </cacheField>
    <cacheField name="Årskurs" numFmtId="0">
      <sharedItems containsSemiMixedTypes="0" containsString="0" containsNumber="1" containsInteger="1" minValue="5" maxValue="8" count="3">
        <n v="8"/>
        <n v="6" u="1"/>
        <n v="5" u="1"/>
      </sharedItems>
    </cacheField>
    <cacheField name="Klass" numFmtId="0">
      <sharedItems containsMixedTypes="1" containsNumber="1" containsInteger="1" minValue="5" maxValue="8" count="20">
        <s v="8d"/>
        <s v="8c"/>
        <s v="8e"/>
        <s v="8a"/>
        <s v="8o"/>
        <s v="8b"/>
        <s v="8f"/>
        <s v="8m"/>
        <s v="8n"/>
        <s v="8h"/>
        <s v="8g"/>
        <s v="8"/>
        <n v="8"/>
        <s v="8.2"/>
        <s v="8.3"/>
        <s v="8.1"/>
        <s v="8.4"/>
        <s v="8.5"/>
        <s v="8e, 8b"/>
        <n v="5" u="1"/>
      </sharedItems>
    </cacheField>
    <cacheField name="Kön" numFmtId="0">
      <sharedItems count="8">
        <s v="Kille"/>
        <s v="Tjej"/>
        <s v="Annat/Vill inte ange"/>
        <s v="Har annan könsidentitet"/>
        <s v="Vill inte ange" u="1"/>
        <s v="Annat/Vill inte svara" u="1"/>
        <s v="Flicka" u="1"/>
        <s v="Pojke" u="1"/>
      </sharedItems>
    </cacheField>
    <cacheField name="F1" numFmtId="0">
      <sharedItems containsString="0" containsBlank="1" containsNumber="1" minValue="0" maxValue="10" count="9">
        <n v="6.67"/>
        <m/>
        <n v="3.33"/>
        <n v="10"/>
        <n v="0"/>
        <n v="6.33" u="1"/>
        <n v="2.5" u="1"/>
        <n v="7.5" u="1"/>
        <n v="5" u="1"/>
      </sharedItems>
    </cacheField>
    <cacheField name="F2" numFmtId="0">
      <sharedItems containsString="0" containsBlank="1" containsNumber="1" minValue="0" maxValue="10" count="9">
        <n v="3.33"/>
        <m/>
        <n v="6.67"/>
        <n v="0"/>
        <n v="10"/>
        <n v="6.33" u="1"/>
        <n v="2.5" u="1"/>
        <n v="7.5" u="1"/>
        <n v="5" u="1"/>
      </sharedItems>
    </cacheField>
    <cacheField name="F3" numFmtId="0">
      <sharedItems containsString="0" containsBlank="1" containsNumber="1" minValue="0" maxValue="10" count="9">
        <n v="3.33"/>
        <m/>
        <n v="6.67"/>
        <n v="10"/>
        <n v="0"/>
        <n v="6.33" u="1"/>
        <n v="2.5" u="1"/>
        <n v="7.5" u="1"/>
        <n v="5" u="1"/>
      </sharedItems>
    </cacheField>
    <cacheField name="F4" numFmtId="0">
      <sharedItems containsString="0" containsBlank="1" containsNumber="1" minValue="0" maxValue="10" count="9">
        <n v="0"/>
        <m/>
        <n v="3.33"/>
        <n v="6.67"/>
        <n v="10"/>
        <n v="6.33" u="1"/>
        <n v="2.5" u="1"/>
        <n v="7.5" u="1"/>
        <n v="5" u="1"/>
      </sharedItems>
    </cacheField>
    <cacheField name="F5" numFmtId="0">
      <sharedItems containsString="0" containsBlank="1" containsNumber="1" minValue="0" maxValue="10" count="9">
        <n v="0"/>
        <m/>
        <n v="6.67"/>
        <n v="3.33"/>
        <n v="10"/>
        <n v="6.33" u="1"/>
        <n v="2.5" u="1"/>
        <n v="7.5" u="1"/>
        <n v="5" u="1"/>
      </sharedItems>
    </cacheField>
    <cacheField name="F6" numFmtId="0">
      <sharedItems containsString="0" containsBlank="1" containsNumber="1" minValue="0" maxValue="10" count="10">
        <n v="0"/>
        <n v="6"/>
        <n v="3.33"/>
        <n v="6.67"/>
        <m/>
        <n v="10"/>
        <n v="6.33" u="1"/>
        <n v="2.5" u="1"/>
        <n v="7.5" u="1"/>
        <n v="5" u="1"/>
      </sharedItems>
    </cacheField>
    <cacheField name="F7" numFmtId="0">
      <sharedItems containsString="0" containsBlank="1" containsNumber="1" minValue="0" maxValue="10" count="6">
        <n v="7.5"/>
        <m/>
        <n v="5"/>
        <n v="0"/>
        <n v="10"/>
        <n v="2.5"/>
      </sharedItems>
    </cacheField>
    <cacheField name="F8" numFmtId="0">
      <sharedItems containsString="0" containsBlank="1" containsNumber="1" minValue="0" maxValue="10" count="6">
        <n v="5"/>
        <m/>
        <n v="10"/>
        <n v="7.5"/>
        <n v="0"/>
        <n v="2.5"/>
      </sharedItems>
    </cacheField>
    <cacheField name="F9" numFmtId="0">
      <sharedItems containsString="0" containsBlank="1" containsNumber="1" minValue="0" maxValue="10" count="6">
        <n v="7.5"/>
        <m/>
        <n v="5"/>
        <n v="0"/>
        <n v="2.5"/>
        <n v="10"/>
      </sharedItems>
    </cacheField>
    <cacheField name="F10" numFmtId="0">
      <sharedItems containsString="0" containsBlank="1" containsNumber="1" minValue="0" maxValue="10" count="9">
        <n v="3.33"/>
        <m/>
        <n v="10"/>
        <n v="6.67"/>
        <n v="0"/>
        <n v="6.33" u="1"/>
        <n v="2.5" u="1"/>
        <n v="7.5" u="1"/>
        <n v="5" u="1"/>
      </sharedItems>
    </cacheField>
    <cacheField name="F11" numFmtId="0">
      <sharedItems containsString="0" containsBlank="1" containsNumber="1" minValue="0" maxValue="10" count="6">
        <n v="5"/>
        <m/>
        <n v="10"/>
        <n v="7.5"/>
        <n v="0"/>
        <n v="2.5"/>
      </sharedItems>
    </cacheField>
    <cacheField name="F12" numFmtId="0">
      <sharedItems containsString="0" containsBlank="1" containsNumber="1" minValue="0" maxValue="10" count="9">
        <n v="0"/>
        <m/>
        <n v="3.33"/>
        <n v="6.67"/>
        <n v="10"/>
        <n v="6.33" u="1"/>
        <n v="2.5" u="1"/>
        <n v="7.5" u="1"/>
        <n v="5" u="1"/>
      </sharedItems>
    </cacheField>
    <cacheField name="F13" numFmtId="0">
      <sharedItems containsString="0" containsBlank="1" containsNumber="1" minValue="0" maxValue="10" count="9">
        <n v="0"/>
        <m/>
        <n v="6.67"/>
        <n v="3.33"/>
        <n v="10"/>
        <n v="6.33" u="1"/>
        <n v="2.5" u="1"/>
        <n v="7.5" u="1"/>
        <n v="5" u="1"/>
      </sharedItems>
    </cacheField>
    <cacheField name="F14" numFmtId="0">
      <sharedItems containsString="0" containsBlank="1" containsNumber="1" minValue="0" maxValue="10" count="9">
        <n v="0"/>
        <m/>
        <n v="6.67"/>
        <n v="10"/>
        <n v="3.33"/>
        <n v="6.33" u="1"/>
        <n v="2.5" u="1"/>
        <n v="7.5" u="1"/>
        <n v="5" u="1"/>
      </sharedItems>
    </cacheField>
    <cacheField name="F15" numFmtId="0">
      <sharedItems containsString="0" containsBlank="1" containsNumber="1" minValue="0" maxValue="10" count="6">
        <n v="7.5"/>
        <m/>
        <n v="10"/>
        <n v="0"/>
        <n v="5"/>
        <n v="2.5"/>
      </sharedItems>
    </cacheField>
    <cacheField name="F16" numFmtId="0">
      <sharedItems containsString="0" containsBlank="1" containsNumber="1" minValue="0" maxValue="10" count="9">
        <n v="6.67"/>
        <m/>
        <n v="3.33"/>
        <n v="10"/>
        <n v="0"/>
        <n v="6.33" u="1"/>
        <n v="2.5" u="1"/>
        <n v="7.5" u="1"/>
        <n v="5" u="1"/>
      </sharedItems>
    </cacheField>
    <cacheField name="F17" numFmtId="0">
      <sharedItems containsString="0" containsBlank="1" containsNumber="1" minValue="0" maxValue="10" count="9">
        <n v="6.67"/>
        <m/>
        <n v="3.33"/>
        <n v="0"/>
        <n v="10"/>
        <n v="6.33" u="1"/>
        <n v="2.5" u="1"/>
        <n v="7.5" u="1"/>
        <n v="5" u="1"/>
      </sharedItems>
    </cacheField>
    <cacheField name="F18" numFmtId="0">
      <sharedItems containsString="0" containsBlank="1" containsNumber="1" minValue="0" maxValue="10" count="9">
        <n v="0"/>
        <m/>
        <n v="3.33"/>
        <n v="6.67"/>
        <n v="10"/>
        <n v="6.33" u="1"/>
        <n v="2.5" u="1"/>
        <n v="7.5" u="1"/>
        <n v="5" u="1"/>
      </sharedItems>
    </cacheField>
    <cacheField name="F19" numFmtId="0">
      <sharedItems containsString="0" containsBlank="1" containsNumber="1" minValue="0" maxValue="10" count="9">
        <m/>
        <n v="3.33"/>
        <n v="6.67"/>
        <n v="10"/>
        <n v="0"/>
        <n v="6.33" u="1"/>
        <n v="2.5" u="1"/>
        <n v="7.5" u="1"/>
        <n v="5" u="1"/>
      </sharedItems>
    </cacheField>
    <cacheField name="F20" numFmtId="0">
      <sharedItems containsString="0" containsBlank="1" containsNumber="1" minValue="0" maxValue="10" count="6">
        <n v="2.5"/>
        <m/>
        <n v="5"/>
        <n v="7.5"/>
        <n v="0"/>
        <n v="10"/>
      </sharedItems>
    </cacheField>
    <cacheField name="F21" numFmtId="0">
      <sharedItems containsString="0" containsBlank="1" containsNumber="1" minValue="0" maxValue="10" count="6">
        <n v="5"/>
        <m/>
        <n v="7.5"/>
        <n v="2.5"/>
        <n v="0"/>
        <n v="10"/>
      </sharedItems>
    </cacheField>
    <cacheField name="F22" numFmtId="0">
      <sharedItems containsString="0" containsBlank="1" containsNumber="1" minValue="0" maxValue="10" count="6">
        <n v="10"/>
        <m/>
        <n v="5"/>
        <n v="7.5"/>
        <n v="0"/>
        <n v="2.5"/>
      </sharedItems>
    </cacheField>
    <cacheField name="F23" numFmtId="0">
      <sharedItems containsString="0" containsBlank="1" containsNumber="1" minValue="0" maxValue="10" count="6">
        <n v="10"/>
        <m/>
        <n v="0"/>
        <n v="5"/>
        <n v="7.5"/>
        <n v="2.5"/>
      </sharedItems>
    </cacheField>
    <cacheField name="F24" numFmtId="0">
      <sharedItems containsString="0" containsBlank="1" containsNumber="1" minValue="0" maxValue="10" count="9">
        <n v="6.67"/>
        <m/>
        <n v="10"/>
        <n v="3.33"/>
        <n v="0"/>
        <n v="6.33" u="1"/>
        <n v="2.5" u="1"/>
        <n v="7.5" u="1"/>
        <n v="5" u="1"/>
      </sharedItems>
    </cacheField>
    <cacheField name="F25" numFmtId="0">
      <sharedItems containsString="0" containsBlank="1" containsNumber="1" minValue="0" maxValue="10" count="9">
        <n v="10"/>
        <m/>
        <n v="6.67"/>
        <n v="3.33"/>
        <n v="0"/>
        <n v="6.33" u="1"/>
        <n v="2.5" u="1"/>
        <n v="7.5" u="1"/>
        <n v="5" u="1"/>
      </sharedItems>
    </cacheField>
    <cacheField name="F26" numFmtId="0">
      <sharedItems containsString="0" containsBlank="1" containsNumber="1" minValue="0" maxValue="10" count="9">
        <n v="3.33"/>
        <m/>
        <n v="6.67"/>
        <n v="10"/>
        <n v="0"/>
        <n v="6.33" u="1"/>
        <n v="2.5" u="1"/>
        <n v="7.5" u="1"/>
        <n v="5" u="1"/>
      </sharedItems>
    </cacheField>
    <cacheField name="F27" numFmtId="0">
      <sharedItems containsString="0" containsBlank="1" containsNumber="1" minValue="0" maxValue="10" count="6">
        <n v="5"/>
        <m/>
        <n v="2.5"/>
        <n v="7.5"/>
        <n v="0"/>
        <n v="10"/>
      </sharedItems>
    </cacheField>
    <cacheField name="F28" numFmtId="0">
      <sharedItems containsString="0" containsBlank="1" containsNumber="1" minValue="0" maxValue="10" count="9">
        <m/>
        <n v="10"/>
        <n v="3.33"/>
        <n v="6.67"/>
        <n v="0"/>
        <n v="6.33" u="1"/>
        <n v="2.5" u="1"/>
        <n v="7.5" u="1"/>
        <n v="5" u="1"/>
      </sharedItems>
    </cacheField>
    <cacheField name="F29" numFmtId="0">
      <sharedItems containsString="0" containsBlank="1" containsNumber="1" minValue="0" maxValue="10" count="9">
        <m/>
        <n v="6.67"/>
        <n v="3.33"/>
        <n v="10"/>
        <n v="0"/>
        <n v="6.33" u="1"/>
        <n v="2.5" u="1"/>
        <n v="7.5" u="1"/>
        <n v="5" u="1"/>
      </sharedItems>
    </cacheField>
    <cacheField name="F30" numFmtId="0">
      <sharedItems containsString="0" containsBlank="1" containsNumber="1" minValue="0" maxValue="10" count="9">
        <n v="3.33"/>
        <m/>
        <n v="6.67"/>
        <n v="10"/>
        <n v="0"/>
        <n v="6.33" u="1"/>
        <n v="2.5" u="1"/>
        <n v="7.5" u="1"/>
        <n v="5" u="1"/>
      </sharedItems>
    </cacheField>
    <cacheField name="F31" numFmtId="0">
      <sharedItems containsString="0" containsBlank="1" containsNumber="1" minValue="0" maxValue="10" count="9">
        <n v="6.67"/>
        <m/>
        <n v="3.33"/>
        <n v="10"/>
        <n v="0"/>
        <n v="6.33" u="1"/>
        <n v="2.5" u="1"/>
        <n v="7.5" u="1"/>
        <n v="5" u="1"/>
      </sharedItems>
    </cacheField>
    <cacheField name="F32" numFmtId="0">
      <sharedItems containsString="0" containsBlank="1" containsNumber="1" minValue="0" maxValue="10" count="9">
        <n v="6.67"/>
        <m/>
        <n v="0"/>
        <n v="10"/>
        <n v="3.33"/>
        <n v="6.33" u="1"/>
        <n v="2.5" u="1"/>
        <n v="7.5" u="1"/>
        <n v="5" u="1"/>
      </sharedItems>
    </cacheField>
    <cacheField name="F33" numFmtId="0">
      <sharedItems containsString="0" containsBlank="1" containsNumber="1" minValue="0" maxValue="10" count="9">
        <n v="6.67"/>
        <m/>
        <n v="10"/>
        <n v="0"/>
        <n v="3.33"/>
        <n v="6.33" u="1"/>
        <n v="2.5" u="1"/>
        <n v="7.5" u="1"/>
        <n v="5" u="1"/>
      </sharedItems>
    </cacheField>
    <cacheField name="F34" numFmtId="0">
      <sharedItems containsString="0" containsBlank="1" containsNumber="1" minValue="0" maxValue="10" count="9">
        <n v="6.67"/>
        <m/>
        <n v="10"/>
        <n v="0"/>
        <n v="3.33"/>
        <n v="6.33" u="1"/>
        <n v="2.5" u="1"/>
        <n v="7.5" u="1"/>
        <n v="5" u="1"/>
      </sharedItems>
    </cacheField>
    <cacheField name="F35" numFmtId="0">
      <sharedItems containsNonDate="0" containsString="0" containsBlank="1" containsNumber="1" minValue="0" maxValue="10" count="6">
        <m/>
        <n v="0" u="1"/>
        <n v="2.5" u="1"/>
        <n v="7.5" u="1"/>
        <n v="10" u="1"/>
        <n v="5" u="1"/>
      </sharedItems>
    </cacheField>
    <cacheField name="F36" numFmtId="0">
      <sharedItems containsNonDate="0" containsString="0" containsBlank="1" containsNumber="1" minValue="0" maxValue="10" count="6">
        <m/>
        <n v="0" u="1"/>
        <n v="2.5" u="1"/>
        <n v="7.5" u="1"/>
        <n v="10" u="1"/>
        <n v="5" u="1"/>
      </sharedItems>
    </cacheField>
    <cacheField name="F37" numFmtId="0">
      <sharedItems containsNonDate="0" containsString="0" containsBlank="1" containsNumber="1" minValue="0" maxValue="10" count="6">
        <m/>
        <n v="0" u="1"/>
        <n v="2.5" u="1"/>
        <n v="7.5" u="1"/>
        <n v="10" u="1"/>
        <n v="5" u="1"/>
      </sharedItems>
    </cacheField>
    <cacheField name="F38" numFmtId="0">
      <sharedItems containsNonDate="0" containsString="0" containsBlank="1" containsNumber="1" minValue="0" maxValue="10" count="6">
        <m/>
        <n v="0" u="1"/>
        <n v="2.5" u="1"/>
        <n v="7.5" u="1"/>
        <n v="10" u="1"/>
        <n v="5" u="1"/>
      </sharedItems>
    </cacheField>
    <cacheField name="F39" numFmtId="0">
      <sharedItems containsNonDate="0" containsString="0" containsBlank="1" containsNumber="1" minValue="0" maxValue="10" count="6">
        <m/>
        <n v="0" u="1"/>
        <n v="2.5" u="1"/>
        <n v="7.5" u="1"/>
        <n v="10" u="1"/>
        <n v="5" u="1"/>
      </sharedItems>
    </cacheField>
    <cacheField name="F40" numFmtId="0">
      <sharedItems containsNonDate="0" containsString="0" containsBlank="1" containsNumber="1" minValue="0" maxValue="10" count="6">
        <m/>
        <n v="0" u="1"/>
        <n v="2.5" u="1"/>
        <n v="7.5" u="1"/>
        <n v="10" u="1"/>
        <n v="5" u="1"/>
      </sharedItems>
    </cacheField>
    <cacheField name="F41" numFmtId="0">
      <sharedItems containsNonDate="0" containsString="0" containsBlank="1" containsNumber="1" minValue="0" maxValue="10" count="6">
        <m/>
        <n v="0" u="1"/>
        <n v="2.5" u="1"/>
        <n v="7.5" u="1"/>
        <n v="10" u="1"/>
        <n v="5" u="1"/>
      </sharedItems>
    </cacheField>
    <cacheField name="F42" numFmtId="0">
      <sharedItems containsNonDate="0" containsString="0" containsBlank="1" containsNumber="1" minValue="0" maxValue="10" count="6">
        <m/>
        <n v="0" u="1"/>
        <n v="2.5" u="1"/>
        <n v="7.5" u="1"/>
        <n v="10" u="1"/>
        <n v="5" u="1"/>
      </sharedItems>
    </cacheField>
    <cacheField name="F43" numFmtId="0">
      <sharedItems containsNonDate="0" containsString="0" containsBlank="1" containsNumber="1" minValue="0" maxValue="10" count="6">
        <m/>
        <n v="0" u="1"/>
        <n v="2.5" u="1"/>
        <n v="7.5" u="1"/>
        <n v="10" u="1"/>
        <n v="5" u="1"/>
      </sharedItems>
    </cacheField>
    <cacheField name="Index1" numFmtId="0">
      <sharedItems containsMixedTypes="1" containsNumber="1" minValue="0" maxValue="10" count="44">
        <n v="4.4433333333333334"/>
        <s v=""/>
        <n v="3.33"/>
        <n v="5.5566666666666675"/>
        <n v="6.669999999999999"/>
        <n v="7.7800000000000011"/>
        <n v="7.78"/>
        <n v="4.4466666666666663"/>
        <n v="0"/>
        <n v="3.3333333333333335"/>
        <n v="8.3350000000000009"/>
        <n v="1.1100000000000001"/>
        <n v="2.2200000000000002"/>
        <n v="6.666666666666667"/>
        <n v="2.2233333333333332"/>
        <n v="6.67"/>
        <n v="5"/>
        <n v="10"/>
        <n v="8.89"/>
        <n v="3.335"/>
        <n v="7.7766666666666664"/>
        <n v="1.665"/>
        <n v="5.5533333333333337"/>
        <n v="6.665"/>
        <n v="5.33" u="1"/>
        <n v="4.33" u="1"/>
        <n v="6.330000000000001" u="1"/>
        <n v="8.7766666666666655" u="1"/>
        <n v="6.33" u="1"/>
        <n v="3.22" u="1"/>
        <n v="4.83" u="1"/>
        <n v="6.5533333333333319" u="1"/>
        <n v="7.5533333333333319" u="1"/>
        <n v="6.5533333333333337" u="1"/>
        <n v="7.5533333333333337" u="1"/>
        <n v="8.1649999999999991" u="1"/>
        <n v="4.22" u="1"/>
        <n v="2.11" u="1"/>
        <n v="3.165" u="1"/>
        <n v="5.4433333333333325" u="1"/>
        <n v="9.1666666666666661" u="1"/>
        <n v="8.3333333333333339" u="1"/>
        <n v="5.833333333333333" u="1"/>
        <n v="1.6666666666666667" u="1"/>
      </sharedItems>
    </cacheField>
    <cacheField name="Index2" numFmtId="0">
      <sharedItems containsMixedTypes="1" containsNumber="1" minValue="0" maxValue="10" count="174">
        <n v="1.875"/>
        <n v="6"/>
        <n v="4.5824999999999996"/>
        <n v="3.54"/>
        <n v="3.7475000000000001"/>
        <n v="6.0425000000000004"/>
        <n v="7.0850000000000009"/>
        <n v="5.2074999999999996"/>
        <n v="2.915"/>
        <n v="6.8774999999999995"/>
        <n v="0"/>
        <n v="5"/>
        <n v="4.3725000000000005"/>
        <n v="7.7074999999999996"/>
        <n v="6.04"/>
        <n v="10"/>
        <n v="3.33"/>
        <n v="4.165"/>
        <n v="0.625"/>
        <n v="3.3325"/>
        <n v="2.2200000000000002"/>
        <n v="2.7766666666666668"/>
        <n v="1.4575"/>
        <n v="3.61"/>
        <n v="2.7075"/>
        <n v="3.0533333333333332"/>
        <n v="4.7233333333333336"/>
        <n v="1.665"/>
        <n v="1.25"/>
        <n v="4.375"/>
        <n v="2.0825"/>
        <n v="4.1675000000000004"/>
        <n v="4.4433333333333334"/>
        <n v="1.9433333333333334"/>
        <n v="3.75"/>
        <n v="6.6675000000000004"/>
        <n v="3.8866666666666667"/>
        <n v="2.29"/>
        <n v="6.875"/>
        <n v="5.21"/>
        <n v="4.72"/>
        <n v="5.5533333333333337"/>
        <n v="7.5024999999999995"/>
        <n v="8.5425000000000004"/>
        <n v="3.3333333333333335"/>
        <n v="9.1675000000000004"/>
        <n v="6.25"/>
        <n v="6.665"/>
        <n v="4.665"/>
        <n v="7.0824999999999996"/>
        <n v="7.7100000000000009"/>
        <n v="5.5566666666666675"/>
        <n v="5.25"/>
        <n v="2.5"/>
        <n v="1.6666666666666667"/>
        <n v="5.4175000000000004"/>
        <n v="5.8324999999999996"/>
        <n v="6.9433333333333325"/>
        <n v="6.2524999999999995"/>
        <n v="3.89"/>
        <n v="8.0566666666666666"/>
        <n v="5.04"/>
        <n v="7.5"/>
        <n v="8.3350000000000009"/>
        <n v="4.585"/>
        <n v="5.625"/>
        <n v="5.833333333333333"/>
        <n v="0.83333333333333337"/>
        <n v="3.96"/>
        <n v="0.83250000000000002"/>
        <n v="3.125"/>
        <n v="8.3324999999999996"/>
        <n v="3.1225000000000001"/>
        <n v="5.835"/>
        <n v="6.666666666666667"/>
        <s v=""/>
        <n v="5.415"/>
        <n v="1.1100000000000001"/>
        <n v="6.67"/>
        <n v="2.2233333333333332"/>
        <n v="5.6274999999999995"/>
        <n v="8.6666666666666661"/>
        <n v="6.4574999999999996"/>
        <n v="9.375"/>
        <n v="1.6675"/>
        <n v="6.1133333333333333"/>
        <n v="2"/>
        <n v="3.335"/>
        <n v="2.9175"/>
        <n v="4.79"/>
        <n v="3.9575"/>
        <n v="4.7925000000000004"/>
        <n v="3"/>
        <n v="3.5425"/>
        <n v="7.78"/>
        <n v="4.9975000000000005"/>
        <n v="5.333333333333333"/>
        <n v="5.875"/>
        <n v="5.8725000000000005" u="1"/>
        <n v="5.7475000000000005" u="1"/>
        <n v="7.5399999999999991" u="1"/>
        <n v="5.2475000000000005" u="1"/>
        <n v="6.1649999999999991" u="1"/>
        <n v="4.83" u="1"/>
        <n v="4.4975000000000005" u="1"/>
        <n v="6.33" u="1"/>
        <n v="6.6225000000000005" u="1"/>
        <n v="6.9149999999999991" u="1"/>
        <n v="4.6225000000000005" u="1"/>
        <n v="6.5533333333333337" u="1"/>
        <n v="2.8325" u="1"/>
        <n v="5.9975000000000005" u="1"/>
        <n v="5.9574999999999996" u="1"/>
        <n v="7.2475000000000005" u="1"/>
        <n v="5.1225000000000005" u="1"/>
        <n v="3.665" u="1"/>
        <n v="6.165" u="1"/>
        <n v="4.29" u="1"/>
        <n v="3.5825" u="1"/>
        <n v="7.4149999999999991" u="1"/>
        <n v="5.3725000000000005" u="1"/>
        <n v="8.1649999999999991" u="1"/>
        <n v="8.4574999999999996" u="1"/>
        <n v="6.7899999999999991" u="1"/>
        <n v="3.04" u="1"/>
        <n v="3.165" u="1"/>
        <n v="9.0824999999999996" u="1"/>
        <n v="4.8866666666666667" u="1"/>
        <n v="3.4575" u="1"/>
        <n v="7.8324999999999996" u="1"/>
        <n v="3.11" u="1"/>
        <n v="5.8866666666666667" u="1"/>
        <n v="8" u="1"/>
        <n v="4.6100000000000003" u="1"/>
        <n v="4.915" u="1"/>
        <n v="4.33" u="1"/>
        <n v="3.79" u="1"/>
        <n v="6.4975000000000005" u="1"/>
        <n v="5.915" u="1"/>
        <n v="2.2075" u="1"/>
        <n v="6.6099999999999994" u="1"/>
        <n v="8.7766666666666655" u="1"/>
        <n v="4.0533333333333337" u="1"/>
        <n v="5.79" u="1"/>
        <n v="7.415" u="1"/>
        <n v="6.4433333333333325" u="1"/>
        <n v="2.11" u="1"/>
        <n v="5.33" u="1"/>
        <n v="5.72" u="1"/>
        <n v="5.4433333333333325" u="1"/>
        <n v="3.8725000000000001" u="1"/>
        <n v="3.7766666666666668" u="1"/>
        <n v="4.415" u="1"/>
        <n v="7.9433333333333325" u="1"/>
        <n v="6.1099999999999994" u="1"/>
        <n v="5.3324999999999996" u="1"/>
        <n v="6.2899999999999991" u="1"/>
        <n v="7.5533333333333319" u="1"/>
        <n v="4.0824999999999996" u="1"/>
        <n v="5.665" u="1"/>
        <n v="2.415" u="1"/>
        <n v="3.22" u="1"/>
        <n v="6.79" u="1"/>
        <n v="2.4975000000000001" u="1"/>
        <n v="7.1099999999999994" u="1"/>
        <n v="9.1666666666666661" u="1"/>
        <n v="8.75" u="1"/>
        <n v="6.5824999999999996" u="1"/>
        <n v="6.0824999999999996" u="1"/>
        <n v="5.54" u="1"/>
        <n v="6.72" u="1"/>
        <n v="4.22" u="1"/>
        <n v="7.5533333333333337" u="1"/>
        <n v="3.9433333333333334" u="1"/>
      </sharedItems>
    </cacheField>
    <cacheField name="Index3" numFmtId="0">
      <sharedItems containsMixedTypes="1" containsNumber="1" minValue="0" maxValue="10" count="83">
        <n v="5.2074999999999996"/>
        <s v=""/>
        <n v="9.375"/>
        <n v="5.8324999999999996"/>
        <n v="6.6675000000000004"/>
        <n v="7.2925000000000004"/>
        <n v="6.0425000000000004"/>
        <n v="4.5824999999999996"/>
        <n v="6.3900000000000006"/>
        <n v="7.5"/>
        <n v="0"/>
        <n v="8.125"/>
        <n v="6.666666666666667"/>
        <n v="4.166666666666667"/>
        <n v="6.4574999999999996"/>
        <n v="3.9575"/>
        <n v="7.0824999999999996"/>
        <n v="8.0566666666666666"/>
        <n v="1.875"/>
        <n v="8.75"/>
        <n v="2.5"/>
        <n v="3.125"/>
        <n v="2.7075"/>
        <n v="7.9175000000000004"/>
        <n v="4.4433333333333334"/>
        <n v="3.75"/>
        <n v="3.61"/>
        <n v="10"/>
        <n v="3.3325"/>
        <n v="8.5425000000000004"/>
        <n v="6.875"/>
        <n v="1.25"/>
        <n v="5"/>
        <n v="5.2766666666666664"/>
        <n v="4.7925000000000004"/>
        <n v="5.4175000000000004"/>
        <n v="0.625"/>
        <n v="4.375"/>
        <n v="2.0825"/>
        <n v="6.25"/>
        <n v="7.2233333333333336"/>
        <n v="3.0566666666666666"/>
        <n v="2.7766666666666668"/>
        <n v="3.3333333333333335"/>
        <n v="4.1675000000000004"/>
        <n v="3.5425"/>
        <n v="4.165"/>
        <n v="6.1099999999999994"/>
        <n v="7.085"/>
        <n v="8.3333333333333339"/>
        <n v="3.89"/>
        <n v="7.7074999999999996"/>
        <n v="5.833333333333333"/>
        <n v="1.6666666666666667"/>
        <n v="5.5566666666666675"/>
        <n v="9.1675000000000004"/>
        <n v="4.7233333333333336"/>
        <n v="0.83333333333333337"/>
        <n v="9.1666666666666661"/>
        <n v="8.89"/>
        <n v="5.9574999999999996" u="1"/>
        <n v="6.5824999999999996" u="1"/>
        <n v="7.2074999999999996" u="1"/>
        <n v="7.1099999999999994" u="1"/>
        <n v="7.8324999999999996" u="1"/>
        <n v="5.3324999999999996" u="1"/>
        <n v="9.0824999999999996" u="1"/>
        <n v="8.4574999999999996" u="1"/>
        <n v="4.6100000000000003" u="1"/>
        <n v="4.7074999999999996" u="1"/>
        <n v="5.4433333333333325" u="1"/>
        <n v="8.3324999999999996" u="1"/>
        <n v="5.415" u="1"/>
        <n v="1.4575" u="1"/>
        <n v="7.9433333333333325" u="1"/>
        <n v="5.665" u="1"/>
        <n v="1.1100000000000001" u="1"/>
        <n v="3.4575" u="1"/>
        <n v="2.9433333333333334" u="1"/>
        <n v="5.625" u="1"/>
        <n v="4.0824999999999996" u="1"/>
        <n v="2.8325" u="1"/>
        <n v="6.2766666666666664" u="1"/>
      </sharedItems>
    </cacheField>
    <cacheField name="Index4" numFmtId="0">
      <sharedItems containsMixedTypes="1" containsNumber="1" minValue="0" maxValue="10" count="16">
        <n v="0"/>
        <s v=""/>
        <n v="3.335"/>
        <n v="3.33"/>
        <n v="5"/>
        <n v="6.67"/>
        <n v="1.665"/>
        <n v="8.3350000000000009"/>
        <n v="10"/>
        <n v="6.665"/>
        <n v="4.83" u="1"/>
        <n v="6.33" u="1"/>
        <n v="8.1649999999999991" u="1"/>
        <n v="3.165" u="1"/>
        <n v="2.5" u="1"/>
        <n v="7.5" u="1"/>
      </sharedItems>
    </cacheField>
    <cacheField name="Index5" numFmtId="0">
      <sharedItems containsMixedTypes="1" containsNumber="1" minValue="0" maxValue="10" count="28">
        <n v="3.75"/>
        <s v=""/>
        <n v="7.085"/>
        <n v="8.3350000000000009"/>
        <n v="10"/>
        <n v="5"/>
        <n v="0"/>
        <n v="2.5"/>
        <n v="1.25"/>
        <n v="5.415"/>
        <n v="8.75"/>
        <n v="4.165"/>
        <n v="6.665"/>
        <n v="4.585"/>
        <n v="5.835"/>
        <n v="2.915"/>
        <n v="6.25"/>
        <n v="7.5"/>
        <n v="3.33"/>
        <n v="1.665"/>
        <n v="6.67"/>
        <n v="3.335"/>
        <n v="6.915" u="1"/>
        <n v="3.165" u="1"/>
        <n v="8.1649999999999991" u="1"/>
        <n v="6.33" u="1"/>
        <n v="5.665" u="1"/>
        <n v="4.415" u="1"/>
      </sharedItems>
    </cacheField>
    <cacheField name="Index6" numFmtId="0">
      <sharedItems containsMixedTypes="1" containsNumber="1" minValue="0" maxValue="10" count="16">
        <n v="6.67"/>
        <s v=""/>
        <n v="5"/>
        <n v="8.3350000000000009"/>
        <n v="3.335"/>
        <n v="0"/>
        <n v="1.665"/>
        <n v="3.33"/>
        <n v="10"/>
        <n v="6.665"/>
        <n v="6.33" u="1"/>
        <n v="4.83" u="1"/>
        <n v="3.165" u="1"/>
        <n v="8.1649999999999991" u="1"/>
        <n v="2.5" u="1"/>
        <n v="7.5" u="1"/>
      </sharedItems>
    </cacheField>
    <cacheField name="Index7" numFmtId="0">
      <sharedItems containsMixedTypes="1" containsNumber="1" minValue="0" maxValue="10" count="16">
        <n v="0"/>
        <s v=""/>
        <n v="3.33"/>
        <n v="1.665"/>
        <n v="5"/>
        <n v="6.67"/>
        <n v="6.665"/>
        <n v="3.335"/>
        <n v="8.3350000000000009"/>
        <n v="10"/>
        <n v="4.83" u="1"/>
        <n v="6.33" u="1"/>
        <n v="3.165" u="1"/>
        <n v="8.1649999999999991" u="1"/>
        <n v="2.5" u="1"/>
        <n v="7.5" u="1"/>
      </sharedItems>
    </cacheField>
    <cacheField name="Index8" numFmtId="0">
      <sharedItems containsMixedTypes="1" containsNumber="1" minValue="0" maxValue="10" count="10">
        <n v="3.75"/>
        <s v=""/>
        <n v="6.25"/>
        <n v="7.5"/>
        <n v="5"/>
        <n v="2.5"/>
        <n v="0"/>
        <n v="8.75"/>
        <n v="1.25"/>
        <n v="10"/>
      </sharedItems>
    </cacheField>
    <cacheField name="Index9" numFmtId="0">
      <sharedItems containsMixedTypes="1" containsNumber="1" minValue="0" maxValue="10" count="132">
        <n v="9.1675000000000004"/>
        <s v=""/>
        <n v="8.3350000000000009"/>
        <n v="5.4149999999999991"/>
        <n v="10"/>
        <n v="6.25"/>
        <n v="6.875"/>
        <n v="0"/>
        <n v="4.165"/>
        <n v="5.2074999999999996"/>
        <n v="8.5425000000000004"/>
        <n v="1.875"/>
        <n v="7.5"/>
        <n v="6.9466666666666663"/>
        <n v="3.3333333333333335"/>
        <n v="7.7100000000000009"/>
        <n v="1.25"/>
        <n v="6.0399999999999991"/>
        <n v="5.8324999999999996"/>
        <n v="5.4175000000000004"/>
        <n v="5"/>
        <n v="6.1099999999999994"/>
        <n v="2.7075"/>
        <n v="7.9175000000000004"/>
        <n v="9.375"/>
        <n v="8.3324999999999996"/>
        <n v="6.0425000000000004"/>
        <n v="6.9433333333333325"/>
        <n v="4.375"/>
        <n v="4.5824999999999996"/>
        <n v="3.9575"/>
        <n v="7.0824999999999996"/>
        <n v="7.0850000000000009"/>
        <n v="5.833333333333333"/>
        <n v="6.3900000000000006"/>
        <n v="1.6666666666666667"/>
        <n v="6.6649999999999991"/>
        <n v="6.4600000000000009"/>
        <n v="0.83333333333333337"/>
        <n v="7.2925000000000004"/>
        <n v="3.3325"/>
        <n v="7.7074999999999996"/>
        <n v="5.8350000000000009"/>
        <n v="2.915"/>
        <n v="3.75"/>
        <n v="6.6675000000000004"/>
        <n v="5.625"/>
        <n v="8.89"/>
        <n v="7.7766666666666664"/>
        <n v="4.7925000000000004"/>
        <n v="8.75"/>
        <n v="6.67"/>
        <n v="7.2233333333333336"/>
        <n v="8.125"/>
        <n v="2.29"/>
        <n v="4.72"/>
        <n v="4.1675000000000004"/>
        <n v="2.5"/>
        <n v="5.5533333333333337"/>
        <n v="1.9433333333333334"/>
        <n v="3.125"/>
        <n v="1.4575"/>
        <n v="4.79"/>
        <n v="2.9175"/>
        <n v="6.666666666666667"/>
        <n v="4.4433333333333334"/>
        <n v="2.0825"/>
        <n v="3.33"/>
        <n v="7.7800000000000011"/>
        <n v="0.83250000000000002"/>
        <n v="6.665"/>
        <n v="8.0566666666666666"/>
        <n v="3.54"/>
        <n v="2.2925"/>
        <n v="6.1133333333333333"/>
        <n v="7.085"/>
        <n v="6.4574999999999996"/>
        <n v="5.415"/>
        <n v="3.61"/>
        <n v="5.5566666666666675"/>
        <n v="5.21"/>
        <n v="3.8866666666666667"/>
        <n v="5.2766666666666664"/>
        <n v="0.625"/>
        <n v="1.1100000000000001"/>
        <n v="8.1649999999999991" u="1"/>
        <n v="6.9149999999999991" u="1"/>
        <n v="4.83" u="1"/>
        <n v="7.5399999999999991" u="1"/>
        <n v="6.2899999999999991" u="1"/>
        <n v="6.7899999999999991" u="1"/>
        <n v="9.0824999999999996" u="1"/>
        <n v="5.5399999999999991" u="1"/>
        <n v="5.6649999999999991" u="1"/>
        <n v="7.4149999999999991" u="1"/>
        <n v="5.3324999999999996" u="1"/>
        <n v="8.4574999999999996" u="1"/>
        <n v="6.1649999999999991" u="1"/>
        <n v="5.54" u="1"/>
        <n v="4.7074999999999996" u="1"/>
        <n v="2.7766666666666668" u="1"/>
        <n v="7.1099999999999994" u="1"/>
        <n v="4.6100000000000003" u="1"/>
        <n v="6.5824999999999996" u="1"/>
        <n v="7.8324999999999996" u="1"/>
        <n v="8.7766666666666655" u="1"/>
        <n v="4.29" u="1"/>
        <n v="4.9149999999999991" u="1"/>
        <n v="3.665" u="1"/>
        <n v="5.4433333333333325" u="1"/>
        <n v="4.415" u="1"/>
        <n v="4.915" u="1"/>
        <n v="5.9574999999999996" u="1"/>
        <n v="5.72" u="1"/>
        <n v="1.665" u="1"/>
        <n v="7.9433333333333325" u="1"/>
        <n v="9.1666666666666661" u="1"/>
        <n v="4.8866666666666667" u="1"/>
        <n v="7.5533333333333319" u="1"/>
        <n v="6.72" u="1"/>
        <n v="5.0533333333333337" u="1"/>
        <n v="2.415" u="1"/>
        <n v="6.33" u="1"/>
        <n v="3.04" u="1"/>
        <n v="3.4575" u="1"/>
        <n v="2.2200000000000002" u="1"/>
        <n v="3.7766666666666668" u="1"/>
        <n v="3.0533333333333332" u="1"/>
        <n v="4.0824999999999996" u="1"/>
        <n v="1.5825" u="1"/>
        <n v="3.165" u="1"/>
        <n v="7.2074999999999996" u="1"/>
      </sharedItems>
    </cacheField>
    <cacheField name="Index10" numFmtId="0">
      <sharedItems containsMixedTypes="1" containsNumber="1" minValue="0" maxValue="10" count="28">
        <n v="4.165"/>
        <s v=""/>
        <n v="5.835"/>
        <n v="2.915"/>
        <n v="4.585"/>
        <n v="7.085"/>
        <n v="7.5"/>
        <n v="0"/>
        <n v="1.25"/>
        <n v="10"/>
        <n v="5.415"/>
        <n v="2.5"/>
        <n v="1.665"/>
        <n v="8.75"/>
        <n v="3.33"/>
        <n v="6.25"/>
        <n v="8.3350000000000009"/>
        <n v="6.67"/>
        <n v="5"/>
        <n v="6.665"/>
        <n v="3.335"/>
        <n v="3.75"/>
        <n v="5.665" u="1"/>
        <n v="6.915" u="1"/>
        <n v="4.415" u="1"/>
        <n v="6.33" u="1"/>
        <n v="8.1649999999999991" u="1"/>
        <n v="3.165" u="1"/>
      </sharedItems>
    </cacheField>
    <cacheField name="Index11" numFmtId="0">
      <sharedItems containsMixedTypes="1" containsNumber="1" minValue="0" maxValue="10" count="16">
        <s v=""/>
        <n v="8.3350000000000009"/>
        <n v="5"/>
        <n v="3.33"/>
        <n v="6.665"/>
        <n v="6.67"/>
        <n v="0"/>
        <n v="1.665"/>
        <n v="10"/>
        <n v="3.335"/>
        <n v="6.33" u="1"/>
        <n v="4.83" u="1"/>
        <n v="8.1649999999999991" u="1"/>
        <n v="3.165" u="1"/>
        <n v="2.5" u="1"/>
        <n v="7.5" u="1"/>
      </sharedItems>
    </cacheField>
  </cacheFields>
  <extLst>
    <ext xmlns:x14="http://schemas.microsoft.com/office/spreadsheetml/2009/9/main" uri="{725AE2AE-9491-48be-B2B4-4EB974FC3084}">
      <x14:pivotCacheDefinition pivotCacheId="95756486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1">
  <r>
    <x v="0"/>
    <x v="0"/>
    <x v="0"/>
    <x v="0"/>
    <x v="0"/>
    <x v="0"/>
    <x v="0"/>
    <x v="0"/>
    <x v="0"/>
    <x v="0"/>
    <x v="0"/>
    <x v="0"/>
    <x v="0"/>
    <x v="0"/>
    <x v="0"/>
    <x v="0"/>
    <x v="0"/>
    <x v="0"/>
    <x v="0"/>
    <x v="0"/>
    <x v="0"/>
    <x v="0"/>
    <x v="0"/>
    <x v="0"/>
    <x v="0"/>
    <x v="0"/>
    <x v="0"/>
    <x v="0"/>
    <x v="0"/>
    <x v="0"/>
    <x v="0"/>
    <x v="0"/>
    <x v="0"/>
    <x v="0"/>
    <x v="0"/>
    <x v="0"/>
    <x v="0"/>
    <x v="0"/>
    <x v="0"/>
    <x v="0"/>
    <x v="0"/>
    <x v="0"/>
    <x v="0"/>
    <x v="0"/>
    <x v="0"/>
    <x v="0"/>
    <x v="0"/>
    <x v="0"/>
    <x v="0"/>
  </r>
  <r>
    <x v="0"/>
    <x v="0"/>
    <x v="0"/>
    <x v="0"/>
    <x v="0"/>
    <x v="0"/>
    <x v="1"/>
    <x v="1"/>
    <x v="1"/>
    <x v="1"/>
    <x v="1"/>
    <x v="1"/>
    <x v="1"/>
    <x v="1"/>
    <x v="1"/>
    <x v="1"/>
    <x v="1"/>
    <x v="1"/>
    <x v="1"/>
    <x v="1"/>
    <x v="1"/>
    <x v="1"/>
    <x v="1"/>
    <x v="1"/>
    <x v="0"/>
    <x v="1"/>
    <x v="1"/>
    <x v="1"/>
    <x v="1"/>
    <x v="1"/>
    <x v="1"/>
    <x v="1"/>
    <x v="1"/>
    <x v="0"/>
    <x v="0"/>
    <x v="1"/>
    <x v="1"/>
    <x v="1"/>
    <x v="1"/>
    <x v="1"/>
    <x v="0"/>
    <x v="0"/>
    <x v="0"/>
    <x v="0"/>
    <x v="0"/>
    <x v="0"/>
    <x v="0"/>
    <x v="0"/>
    <x v="0"/>
  </r>
  <r>
    <x v="0"/>
    <x v="0"/>
    <x v="0"/>
    <x v="0"/>
    <x v="0"/>
    <x v="1"/>
    <x v="2"/>
    <x v="0"/>
    <x v="0"/>
    <x v="2"/>
    <x v="2"/>
    <x v="2"/>
    <x v="2"/>
    <x v="2"/>
    <x v="0"/>
    <x v="2"/>
    <x v="2"/>
    <x v="0"/>
    <x v="2"/>
    <x v="2"/>
    <x v="0"/>
    <x v="0"/>
    <x v="0"/>
    <x v="2"/>
    <x v="0"/>
    <x v="2"/>
    <x v="2"/>
    <x v="0"/>
    <x v="0"/>
    <x v="2"/>
    <x v="2"/>
    <x v="2"/>
    <x v="0"/>
    <x v="1"/>
    <x v="1"/>
    <x v="2"/>
    <x v="0"/>
    <x v="0"/>
    <x v="0"/>
    <x v="2"/>
    <x v="0"/>
    <x v="0"/>
    <x v="0"/>
    <x v="0"/>
    <x v="0"/>
    <x v="0"/>
    <x v="0"/>
    <x v="0"/>
    <x v="0"/>
  </r>
  <r>
    <x v="0"/>
    <x v="0"/>
    <x v="0"/>
    <x v="0"/>
    <x v="0"/>
    <x v="0"/>
    <x v="2"/>
    <x v="0"/>
    <x v="2"/>
    <x v="2"/>
    <x v="3"/>
    <x v="0"/>
    <x v="0"/>
    <x v="3"/>
    <x v="0"/>
    <x v="0"/>
    <x v="0"/>
    <x v="2"/>
    <x v="3"/>
    <x v="2"/>
    <x v="0"/>
    <x v="2"/>
    <x v="0"/>
    <x v="0"/>
    <x v="1"/>
    <x v="3"/>
    <x v="2"/>
    <x v="0"/>
    <x v="0"/>
    <x v="0"/>
    <x v="0"/>
    <x v="0"/>
    <x v="2"/>
    <x v="2"/>
    <x v="1"/>
    <x v="2"/>
    <x v="0"/>
    <x v="0"/>
    <x v="2"/>
    <x v="2"/>
    <x v="0"/>
    <x v="0"/>
    <x v="0"/>
    <x v="0"/>
    <x v="0"/>
    <x v="0"/>
    <x v="0"/>
    <x v="0"/>
    <x v="0"/>
  </r>
  <r>
    <x v="0"/>
    <x v="0"/>
    <x v="0"/>
    <x v="0"/>
    <x v="0"/>
    <x v="1"/>
    <x v="2"/>
    <x v="2"/>
    <x v="2"/>
    <x v="2"/>
    <x v="3"/>
    <x v="2"/>
    <x v="2"/>
    <x v="3"/>
    <x v="0"/>
    <x v="3"/>
    <x v="0"/>
    <x v="2"/>
    <x v="2"/>
    <x v="2"/>
    <x v="0"/>
    <x v="0"/>
    <x v="2"/>
    <x v="2"/>
    <x v="2"/>
    <x v="2"/>
    <x v="0"/>
    <x v="0"/>
    <x v="0"/>
    <x v="0"/>
    <x v="2"/>
    <x v="0"/>
    <x v="0"/>
    <x v="2"/>
    <x v="2"/>
    <x v="0"/>
    <x v="2"/>
    <x v="2"/>
    <x v="0"/>
    <x v="0"/>
    <x v="0"/>
    <x v="0"/>
    <x v="0"/>
    <x v="0"/>
    <x v="0"/>
    <x v="0"/>
    <x v="0"/>
    <x v="0"/>
    <x v="0"/>
  </r>
  <r>
    <x v="0"/>
    <x v="0"/>
    <x v="0"/>
    <x v="0"/>
    <x v="0"/>
    <x v="1"/>
    <x v="0"/>
    <x v="2"/>
    <x v="2"/>
    <x v="2"/>
    <x v="2"/>
    <x v="3"/>
    <x v="0"/>
    <x v="3"/>
    <x v="0"/>
    <x v="3"/>
    <x v="3"/>
    <x v="3"/>
    <x v="3"/>
    <x v="2"/>
    <x v="2"/>
    <x v="0"/>
    <x v="2"/>
    <x v="3"/>
    <x v="2"/>
    <x v="3"/>
    <x v="2"/>
    <x v="2"/>
    <x v="0"/>
    <x v="3"/>
    <x v="3"/>
    <x v="2"/>
    <x v="2"/>
    <x v="2"/>
    <x v="3"/>
    <x v="2"/>
    <x v="0"/>
    <x v="2"/>
    <x v="3"/>
    <x v="2"/>
    <x v="0"/>
    <x v="0"/>
    <x v="0"/>
    <x v="0"/>
    <x v="0"/>
    <x v="0"/>
    <x v="0"/>
    <x v="0"/>
    <x v="0"/>
  </r>
  <r>
    <x v="0"/>
    <x v="0"/>
    <x v="0"/>
    <x v="0"/>
    <x v="0"/>
    <x v="0"/>
    <x v="0"/>
    <x v="2"/>
    <x v="2"/>
    <x v="3"/>
    <x v="4"/>
    <x v="3"/>
    <x v="2"/>
    <x v="3"/>
    <x v="0"/>
    <x v="3"/>
    <x v="3"/>
    <x v="2"/>
    <x v="2"/>
    <x v="2"/>
    <x v="2"/>
    <x v="3"/>
    <x v="0"/>
    <x v="3"/>
    <x v="1"/>
    <x v="3"/>
    <x v="0"/>
    <x v="0"/>
    <x v="0"/>
    <x v="2"/>
    <x v="0"/>
    <x v="2"/>
    <x v="3"/>
    <x v="3"/>
    <x v="1"/>
    <x v="2"/>
    <x v="0"/>
    <x v="3"/>
    <x v="2"/>
    <x v="0"/>
    <x v="0"/>
    <x v="0"/>
    <x v="0"/>
    <x v="0"/>
    <x v="0"/>
    <x v="0"/>
    <x v="0"/>
    <x v="0"/>
    <x v="0"/>
  </r>
  <r>
    <x v="0"/>
    <x v="0"/>
    <x v="0"/>
    <x v="0"/>
    <x v="0"/>
    <x v="0"/>
    <x v="3"/>
    <x v="2"/>
    <x v="2"/>
    <x v="2"/>
    <x v="2"/>
    <x v="2"/>
    <x v="0"/>
    <x v="0"/>
    <x v="2"/>
    <x v="3"/>
    <x v="3"/>
    <x v="3"/>
    <x v="2"/>
    <x v="3"/>
    <x v="2"/>
    <x v="0"/>
    <x v="0"/>
    <x v="3"/>
    <x v="2"/>
    <x v="2"/>
    <x v="3"/>
    <x v="0"/>
    <x v="0"/>
    <x v="0"/>
    <x v="2"/>
    <x v="2"/>
    <x v="0"/>
    <x v="1"/>
    <x v="1"/>
    <x v="3"/>
    <x v="3"/>
    <x v="3"/>
    <x v="2"/>
    <x v="2"/>
    <x v="0"/>
    <x v="0"/>
    <x v="0"/>
    <x v="0"/>
    <x v="0"/>
    <x v="0"/>
    <x v="0"/>
    <x v="0"/>
    <x v="0"/>
  </r>
  <r>
    <x v="0"/>
    <x v="0"/>
    <x v="0"/>
    <x v="0"/>
    <x v="0"/>
    <x v="1"/>
    <x v="0"/>
    <x v="0"/>
    <x v="0"/>
    <x v="2"/>
    <x v="3"/>
    <x v="0"/>
    <x v="2"/>
    <x v="0"/>
    <x v="2"/>
    <x v="0"/>
    <x v="0"/>
    <x v="0"/>
    <x v="2"/>
    <x v="0"/>
    <x v="2"/>
    <x v="0"/>
    <x v="3"/>
    <x v="1"/>
    <x v="0"/>
    <x v="0"/>
    <x v="3"/>
    <x v="0"/>
    <x v="0"/>
    <x v="2"/>
    <x v="2"/>
    <x v="0"/>
    <x v="0"/>
    <x v="2"/>
    <x v="2"/>
    <x v="1"/>
    <x v="2"/>
    <x v="2"/>
    <x v="2"/>
    <x v="0"/>
    <x v="0"/>
    <x v="0"/>
    <x v="0"/>
    <x v="0"/>
    <x v="0"/>
    <x v="0"/>
    <x v="0"/>
    <x v="0"/>
    <x v="0"/>
  </r>
  <r>
    <x v="0"/>
    <x v="0"/>
    <x v="0"/>
    <x v="0"/>
    <x v="0"/>
    <x v="0"/>
    <x v="0"/>
    <x v="2"/>
    <x v="3"/>
    <x v="2"/>
    <x v="2"/>
    <x v="2"/>
    <x v="0"/>
    <x v="3"/>
    <x v="2"/>
    <x v="3"/>
    <x v="4"/>
    <x v="2"/>
    <x v="3"/>
    <x v="2"/>
    <x v="2"/>
    <x v="0"/>
    <x v="0"/>
    <x v="2"/>
    <x v="2"/>
    <x v="0"/>
    <x v="3"/>
    <x v="0"/>
    <x v="0"/>
    <x v="2"/>
    <x v="0"/>
    <x v="3"/>
    <x v="0"/>
    <x v="1"/>
    <x v="1"/>
    <x v="2"/>
    <x v="2"/>
    <x v="3"/>
    <x v="2"/>
    <x v="2"/>
    <x v="0"/>
    <x v="0"/>
    <x v="0"/>
    <x v="0"/>
    <x v="0"/>
    <x v="0"/>
    <x v="0"/>
    <x v="0"/>
    <x v="0"/>
  </r>
  <r>
    <x v="0"/>
    <x v="0"/>
    <x v="0"/>
    <x v="0"/>
    <x v="0"/>
    <x v="1"/>
    <x v="3"/>
    <x v="2"/>
    <x v="2"/>
    <x v="3"/>
    <x v="2"/>
    <x v="3"/>
    <x v="0"/>
    <x v="3"/>
    <x v="0"/>
    <x v="3"/>
    <x v="0"/>
    <x v="2"/>
    <x v="3"/>
    <x v="3"/>
    <x v="2"/>
    <x v="0"/>
    <x v="0"/>
    <x v="2"/>
    <x v="0"/>
    <x v="2"/>
    <x v="3"/>
    <x v="2"/>
    <x v="0"/>
    <x v="0"/>
    <x v="3"/>
    <x v="0"/>
    <x v="0"/>
    <x v="2"/>
    <x v="0"/>
    <x v="2"/>
    <x v="0"/>
    <x v="2"/>
    <x v="0"/>
    <x v="2"/>
    <x v="0"/>
    <x v="0"/>
    <x v="0"/>
    <x v="0"/>
    <x v="0"/>
    <x v="0"/>
    <x v="0"/>
    <x v="0"/>
    <x v="0"/>
  </r>
  <r>
    <x v="0"/>
    <x v="0"/>
    <x v="0"/>
    <x v="0"/>
    <x v="0"/>
    <x v="1"/>
    <x v="0"/>
    <x v="2"/>
    <x v="4"/>
    <x v="2"/>
    <x v="2"/>
    <x v="2"/>
    <x v="0"/>
    <x v="3"/>
    <x v="0"/>
    <x v="2"/>
    <x v="0"/>
    <x v="2"/>
    <x v="2"/>
    <x v="2"/>
    <x v="2"/>
    <x v="0"/>
    <x v="2"/>
    <x v="2"/>
    <x v="3"/>
    <x v="2"/>
    <x v="3"/>
    <x v="3"/>
    <x v="0"/>
    <x v="0"/>
    <x v="3"/>
    <x v="0"/>
    <x v="0"/>
    <x v="3"/>
    <x v="0"/>
    <x v="0"/>
    <x v="0"/>
    <x v="2"/>
    <x v="3"/>
    <x v="2"/>
    <x v="0"/>
    <x v="0"/>
    <x v="0"/>
    <x v="0"/>
    <x v="0"/>
    <x v="0"/>
    <x v="0"/>
    <x v="0"/>
    <x v="0"/>
  </r>
  <r>
    <x v="0"/>
    <x v="0"/>
    <x v="0"/>
    <x v="0"/>
    <x v="0"/>
    <x v="0"/>
    <x v="4"/>
    <x v="3"/>
    <x v="4"/>
    <x v="0"/>
    <x v="0"/>
    <x v="4"/>
    <x v="3"/>
    <x v="4"/>
    <x v="3"/>
    <x v="4"/>
    <x v="5"/>
    <x v="0"/>
    <x v="0"/>
    <x v="0"/>
    <x v="3"/>
    <x v="4"/>
    <x v="3"/>
    <x v="0"/>
    <x v="4"/>
    <x v="4"/>
    <x v="4"/>
    <x v="4"/>
    <x v="2"/>
    <x v="4"/>
    <x v="4"/>
    <x v="4"/>
    <x v="4"/>
    <x v="4"/>
    <x v="4"/>
    <x v="4"/>
    <x v="4"/>
    <x v="4"/>
    <x v="3"/>
    <x v="3"/>
    <x v="0"/>
    <x v="0"/>
    <x v="0"/>
    <x v="0"/>
    <x v="0"/>
    <x v="0"/>
    <x v="0"/>
    <x v="0"/>
    <x v="0"/>
  </r>
  <r>
    <x v="0"/>
    <x v="0"/>
    <x v="0"/>
    <x v="0"/>
    <x v="1"/>
    <x v="0"/>
    <x v="0"/>
    <x v="0"/>
    <x v="2"/>
    <x v="2"/>
    <x v="2"/>
    <x v="2"/>
    <x v="0"/>
    <x v="3"/>
    <x v="0"/>
    <x v="3"/>
    <x v="3"/>
    <x v="2"/>
    <x v="3"/>
    <x v="0"/>
    <x v="4"/>
    <x v="2"/>
    <x v="0"/>
    <x v="2"/>
    <x v="0"/>
    <x v="2"/>
    <x v="2"/>
    <x v="0"/>
    <x v="0"/>
    <x v="2"/>
    <x v="0"/>
    <x v="0"/>
    <x v="2"/>
    <x v="2"/>
    <x v="0"/>
    <x v="2"/>
    <x v="2"/>
    <x v="2"/>
    <x v="4"/>
    <x v="0"/>
    <x v="0"/>
    <x v="0"/>
    <x v="0"/>
    <x v="0"/>
    <x v="0"/>
    <x v="0"/>
    <x v="0"/>
    <x v="0"/>
    <x v="0"/>
  </r>
  <r>
    <x v="0"/>
    <x v="0"/>
    <x v="0"/>
    <x v="0"/>
    <x v="0"/>
    <x v="0"/>
    <x v="0"/>
    <x v="0"/>
    <x v="4"/>
    <x v="2"/>
    <x v="2"/>
    <x v="0"/>
    <x v="4"/>
    <x v="0"/>
    <x v="0"/>
    <x v="0"/>
    <x v="6"/>
    <x v="2"/>
    <x v="2"/>
    <x v="0"/>
    <x v="5"/>
    <x v="4"/>
    <x v="3"/>
    <x v="2"/>
    <x v="1"/>
    <x v="2"/>
    <x v="3"/>
    <x v="2"/>
    <x v="3"/>
    <x v="3"/>
    <x v="3"/>
    <x v="0"/>
    <x v="2"/>
    <x v="4"/>
    <x v="2"/>
    <x v="2"/>
    <x v="0"/>
    <x v="5"/>
    <x v="0"/>
    <x v="0"/>
    <x v="0"/>
    <x v="0"/>
    <x v="0"/>
    <x v="0"/>
    <x v="0"/>
    <x v="0"/>
    <x v="0"/>
    <x v="0"/>
    <x v="0"/>
  </r>
  <r>
    <x v="0"/>
    <x v="0"/>
    <x v="0"/>
    <x v="0"/>
    <x v="0"/>
    <x v="1"/>
    <x v="2"/>
    <x v="0"/>
    <x v="0"/>
    <x v="0"/>
    <x v="0"/>
    <x v="4"/>
    <x v="3"/>
    <x v="0"/>
    <x v="4"/>
    <x v="0"/>
    <x v="3"/>
    <x v="0"/>
    <x v="3"/>
    <x v="4"/>
    <x v="0"/>
    <x v="2"/>
    <x v="3"/>
    <x v="0"/>
    <x v="0"/>
    <x v="0"/>
    <x v="3"/>
    <x v="3"/>
    <x v="0"/>
    <x v="3"/>
    <x v="4"/>
    <x v="4"/>
    <x v="2"/>
    <x v="2"/>
    <x v="4"/>
    <x v="0"/>
    <x v="0"/>
    <x v="2"/>
    <x v="3"/>
    <x v="4"/>
    <x v="0"/>
    <x v="0"/>
    <x v="0"/>
    <x v="0"/>
    <x v="0"/>
    <x v="0"/>
    <x v="0"/>
    <x v="0"/>
    <x v="0"/>
  </r>
  <r>
    <x v="0"/>
    <x v="0"/>
    <x v="0"/>
    <x v="0"/>
    <x v="0"/>
    <x v="0"/>
    <x v="0"/>
    <x v="2"/>
    <x v="4"/>
    <x v="2"/>
    <x v="3"/>
    <x v="2"/>
    <x v="0"/>
    <x v="3"/>
    <x v="0"/>
    <x v="3"/>
    <x v="0"/>
    <x v="2"/>
    <x v="3"/>
    <x v="2"/>
    <x v="0"/>
    <x v="2"/>
    <x v="0"/>
    <x v="0"/>
    <x v="0"/>
    <x v="2"/>
    <x v="3"/>
    <x v="0"/>
    <x v="0"/>
    <x v="2"/>
    <x v="0"/>
    <x v="2"/>
    <x v="0"/>
    <x v="1"/>
    <x v="0"/>
    <x v="0"/>
    <x v="2"/>
    <x v="5"/>
    <x v="2"/>
    <x v="0"/>
    <x v="0"/>
    <x v="0"/>
    <x v="0"/>
    <x v="0"/>
    <x v="0"/>
    <x v="0"/>
    <x v="0"/>
    <x v="0"/>
    <x v="0"/>
  </r>
  <r>
    <x v="0"/>
    <x v="0"/>
    <x v="0"/>
    <x v="0"/>
    <x v="0"/>
    <x v="1"/>
    <x v="3"/>
    <x v="2"/>
    <x v="2"/>
    <x v="4"/>
    <x v="4"/>
    <x v="2"/>
    <x v="0"/>
    <x v="2"/>
    <x v="0"/>
    <x v="2"/>
    <x v="0"/>
    <x v="3"/>
    <x v="4"/>
    <x v="2"/>
    <x v="2"/>
    <x v="2"/>
    <x v="2"/>
    <x v="2"/>
    <x v="2"/>
    <x v="3"/>
    <x v="0"/>
    <x v="3"/>
    <x v="0"/>
    <x v="2"/>
    <x v="2"/>
    <x v="3"/>
    <x v="0"/>
    <x v="1"/>
    <x v="2"/>
    <x v="3"/>
    <x v="0"/>
    <x v="3"/>
    <x v="2"/>
    <x v="2"/>
    <x v="0"/>
    <x v="0"/>
    <x v="0"/>
    <x v="0"/>
    <x v="0"/>
    <x v="0"/>
    <x v="0"/>
    <x v="0"/>
    <x v="0"/>
  </r>
  <r>
    <x v="0"/>
    <x v="0"/>
    <x v="0"/>
    <x v="0"/>
    <x v="0"/>
    <x v="1"/>
    <x v="0"/>
    <x v="2"/>
    <x v="2"/>
    <x v="2"/>
    <x v="4"/>
    <x v="2"/>
    <x v="0"/>
    <x v="3"/>
    <x v="0"/>
    <x v="3"/>
    <x v="3"/>
    <x v="2"/>
    <x v="3"/>
    <x v="3"/>
    <x v="0"/>
    <x v="0"/>
    <x v="0"/>
    <x v="2"/>
    <x v="2"/>
    <x v="2"/>
    <x v="2"/>
    <x v="0"/>
    <x v="0"/>
    <x v="2"/>
    <x v="0"/>
    <x v="3"/>
    <x v="5"/>
    <x v="1"/>
    <x v="1"/>
    <x v="2"/>
    <x v="0"/>
    <x v="0"/>
    <x v="2"/>
    <x v="2"/>
    <x v="0"/>
    <x v="0"/>
    <x v="0"/>
    <x v="0"/>
    <x v="0"/>
    <x v="0"/>
    <x v="0"/>
    <x v="0"/>
    <x v="0"/>
  </r>
  <r>
    <x v="0"/>
    <x v="0"/>
    <x v="0"/>
    <x v="0"/>
    <x v="0"/>
    <x v="0"/>
    <x v="0"/>
    <x v="4"/>
    <x v="3"/>
    <x v="4"/>
    <x v="1"/>
    <x v="4"/>
    <x v="1"/>
    <x v="0"/>
    <x v="5"/>
    <x v="1"/>
    <x v="0"/>
    <x v="1"/>
    <x v="2"/>
    <x v="0"/>
    <x v="2"/>
    <x v="1"/>
    <x v="0"/>
    <x v="1"/>
    <x v="0"/>
    <x v="0"/>
    <x v="0"/>
    <x v="0"/>
    <x v="0"/>
    <x v="2"/>
    <x v="1"/>
    <x v="1"/>
    <x v="3"/>
    <x v="0"/>
    <x v="0"/>
    <x v="0"/>
    <x v="2"/>
    <x v="2"/>
    <x v="0"/>
    <x v="1"/>
    <x v="0"/>
    <x v="0"/>
    <x v="0"/>
    <x v="0"/>
    <x v="0"/>
    <x v="0"/>
    <x v="0"/>
    <x v="0"/>
    <x v="0"/>
  </r>
  <r>
    <x v="0"/>
    <x v="0"/>
    <x v="0"/>
    <x v="0"/>
    <x v="0"/>
    <x v="1"/>
    <x v="1"/>
    <x v="1"/>
    <x v="4"/>
    <x v="1"/>
    <x v="1"/>
    <x v="2"/>
    <x v="1"/>
    <x v="0"/>
    <x v="2"/>
    <x v="1"/>
    <x v="6"/>
    <x v="0"/>
    <x v="2"/>
    <x v="2"/>
    <x v="2"/>
    <x v="4"/>
    <x v="3"/>
    <x v="2"/>
    <x v="2"/>
    <x v="2"/>
    <x v="3"/>
    <x v="4"/>
    <x v="4"/>
    <x v="4"/>
    <x v="4"/>
    <x v="0"/>
    <x v="2"/>
    <x v="3"/>
    <x v="2"/>
    <x v="1"/>
    <x v="0"/>
    <x v="0"/>
    <x v="3"/>
    <x v="0"/>
    <x v="0"/>
    <x v="0"/>
    <x v="0"/>
    <x v="0"/>
    <x v="0"/>
    <x v="0"/>
    <x v="0"/>
    <x v="0"/>
    <x v="0"/>
  </r>
  <r>
    <x v="0"/>
    <x v="0"/>
    <x v="0"/>
    <x v="0"/>
    <x v="1"/>
    <x v="0"/>
    <x v="2"/>
    <x v="2"/>
    <x v="4"/>
    <x v="2"/>
    <x v="3"/>
    <x v="0"/>
    <x v="4"/>
    <x v="3"/>
    <x v="2"/>
    <x v="0"/>
    <x v="3"/>
    <x v="0"/>
    <x v="2"/>
    <x v="4"/>
    <x v="4"/>
    <x v="2"/>
    <x v="0"/>
    <x v="0"/>
    <x v="4"/>
    <x v="3"/>
    <x v="0"/>
    <x v="0"/>
    <x v="0"/>
    <x v="0"/>
    <x v="3"/>
    <x v="0"/>
    <x v="2"/>
    <x v="3"/>
    <x v="1"/>
    <x v="0"/>
    <x v="4"/>
    <x v="2"/>
    <x v="4"/>
    <x v="0"/>
    <x v="0"/>
    <x v="0"/>
    <x v="0"/>
    <x v="0"/>
    <x v="0"/>
    <x v="0"/>
    <x v="0"/>
    <x v="0"/>
    <x v="0"/>
  </r>
  <r>
    <x v="0"/>
    <x v="0"/>
    <x v="0"/>
    <x v="0"/>
    <x v="0"/>
    <x v="1"/>
    <x v="2"/>
    <x v="0"/>
    <x v="2"/>
    <x v="2"/>
    <x v="3"/>
    <x v="2"/>
    <x v="0"/>
    <x v="3"/>
    <x v="0"/>
    <x v="0"/>
    <x v="3"/>
    <x v="2"/>
    <x v="3"/>
    <x v="3"/>
    <x v="0"/>
    <x v="0"/>
    <x v="2"/>
    <x v="2"/>
    <x v="1"/>
    <x v="3"/>
    <x v="0"/>
    <x v="3"/>
    <x v="1"/>
    <x v="0"/>
    <x v="2"/>
    <x v="0"/>
    <x v="0"/>
    <x v="1"/>
    <x v="2"/>
    <x v="2"/>
    <x v="0"/>
    <x v="0"/>
    <x v="0"/>
    <x v="0"/>
    <x v="0"/>
    <x v="0"/>
    <x v="0"/>
    <x v="0"/>
    <x v="0"/>
    <x v="0"/>
    <x v="0"/>
    <x v="0"/>
    <x v="0"/>
  </r>
  <r>
    <x v="0"/>
    <x v="0"/>
    <x v="0"/>
    <x v="0"/>
    <x v="1"/>
    <x v="1"/>
    <x v="4"/>
    <x v="0"/>
    <x v="4"/>
    <x v="0"/>
    <x v="0"/>
    <x v="0"/>
    <x v="5"/>
    <x v="5"/>
    <x v="2"/>
    <x v="0"/>
    <x v="0"/>
    <x v="0"/>
    <x v="3"/>
    <x v="0"/>
    <x v="3"/>
    <x v="1"/>
    <x v="0"/>
    <x v="0"/>
    <x v="1"/>
    <x v="2"/>
    <x v="0"/>
    <x v="1"/>
    <x v="2"/>
    <x v="3"/>
    <x v="2"/>
    <x v="4"/>
    <x v="1"/>
    <x v="0"/>
    <x v="2"/>
    <x v="4"/>
    <x v="2"/>
    <x v="5"/>
    <x v="4"/>
    <x v="4"/>
    <x v="0"/>
    <x v="0"/>
    <x v="0"/>
    <x v="0"/>
    <x v="0"/>
    <x v="0"/>
    <x v="0"/>
    <x v="0"/>
    <x v="0"/>
  </r>
  <r>
    <x v="0"/>
    <x v="0"/>
    <x v="1"/>
    <x v="0"/>
    <x v="2"/>
    <x v="0"/>
    <x v="2"/>
    <x v="0"/>
    <x v="4"/>
    <x v="2"/>
    <x v="0"/>
    <x v="0"/>
    <x v="4"/>
    <x v="3"/>
    <x v="5"/>
    <x v="0"/>
    <x v="3"/>
    <x v="2"/>
    <x v="0"/>
    <x v="3"/>
    <x v="2"/>
    <x v="2"/>
    <x v="2"/>
    <x v="2"/>
    <x v="1"/>
    <x v="2"/>
    <x v="0"/>
    <x v="3"/>
    <x v="0"/>
    <x v="0"/>
    <x v="2"/>
    <x v="4"/>
    <x v="4"/>
    <x v="3"/>
    <x v="0"/>
    <x v="2"/>
    <x v="0"/>
    <x v="0"/>
    <x v="2"/>
    <x v="0"/>
    <x v="0"/>
    <x v="0"/>
    <x v="0"/>
    <x v="0"/>
    <x v="0"/>
    <x v="0"/>
    <x v="0"/>
    <x v="0"/>
    <x v="0"/>
  </r>
  <r>
    <x v="0"/>
    <x v="0"/>
    <x v="1"/>
    <x v="0"/>
    <x v="2"/>
    <x v="1"/>
    <x v="2"/>
    <x v="0"/>
    <x v="4"/>
    <x v="2"/>
    <x v="3"/>
    <x v="0"/>
    <x v="2"/>
    <x v="0"/>
    <x v="2"/>
    <x v="0"/>
    <x v="0"/>
    <x v="2"/>
    <x v="3"/>
    <x v="4"/>
    <x v="4"/>
    <x v="0"/>
    <x v="3"/>
    <x v="0"/>
    <x v="0"/>
    <x v="4"/>
    <x v="4"/>
    <x v="4"/>
    <x v="3"/>
    <x v="4"/>
    <x v="4"/>
    <x v="4"/>
    <x v="4"/>
    <x v="4"/>
    <x v="2"/>
    <x v="4"/>
    <x v="4"/>
    <x v="2"/>
    <x v="3"/>
    <x v="2"/>
    <x v="0"/>
    <x v="0"/>
    <x v="0"/>
    <x v="0"/>
    <x v="0"/>
    <x v="0"/>
    <x v="0"/>
    <x v="0"/>
    <x v="0"/>
  </r>
  <r>
    <x v="0"/>
    <x v="0"/>
    <x v="0"/>
    <x v="0"/>
    <x v="1"/>
    <x v="1"/>
    <x v="2"/>
    <x v="0"/>
    <x v="4"/>
    <x v="0"/>
    <x v="3"/>
    <x v="2"/>
    <x v="0"/>
    <x v="0"/>
    <x v="2"/>
    <x v="0"/>
    <x v="6"/>
    <x v="0"/>
    <x v="2"/>
    <x v="2"/>
    <x v="0"/>
    <x v="2"/>
    <x v="0"/>
    <x v="2"/>
    <x v="1"/>
    <x v="2"/>
    <x v="2"/>
    <x v="0"/>
    <x v="4"/>
    <x v="0"/>
    <x v="3"/>
    <x v="0"/>
    <x v="3"/>
    <x v="2"/>
    <x v="2"/>
    <x v="2"/>
    <x v="0"/>
    <x v="2"/>
    <x v="0"/>
    <x v="0"/>
    <x v="0"/>
    <x v="0"/>
    <x v="0"/>
    <x v="0"/>
    <x v="0"/>
    <x v="0"/>
    <x v="0"/>
    <x v="0"/>
    <x v="0"/>
  </r>
  <r>
    <x v="0"/>
    <x v="0"/>
    <x v="0"/>
    <x v="0"/>
    <x v="1"/>
    <x v="0"/>
    <x v="2"/>
    <x v="0"/>
    <x v="2"/>
    <x v="2"/>
    <x v="3"/>
    <x v="0"/>
    <x v="1"/>
    <x v="3"/>
    <x v="0"/>
    <x v="0"/>
    <x v="2"/>
    <x v="3"/>
    <x v="4"/>
    <x v="2"/>
    <x v="2"/>
    <x v="3"/>
    <x v="4"/>
    <x v="3"/>
    <x v="2"/>
    <x v="2"/>
    <x v="2"/>
    <x v="0"/>
    <x v="0"/>
    <x v="2"/>
    <x v="0"/>
    <x v="3"/>
    <x v="5"/>
    <x v="1"/>
    <x v="3"/>
    <x v="3"/>
    <x v="4"/>
    <x v="5"/>
    <x v="0"/>
    <x v="0"/>
    <x v="0"/>
    <x v="0"/>
    <x v="0"/>
    <x v="0"/>
    <x v="0"/>
    <x v="0"/>
    <x v="0"/>
    <x v="0"/>
    <x v="0"/>
  </r>
  <r>
    <x v="0"/>
    <x v="0"/>
    <x v="0"/>
    <x v="0"/>
    <x v="1"/>
    <x v="0"/>
    <x v="0"/>
    <x v="0"/>
    <x v="2"/>
    <x v="0"/>
    <x v="1"/>
    <x v="2"/>
    <x v="2"/>
    <x v="1"/>
    <x v="0"/>
    <x v="3"/>
    <x v="2"/>
    <x v="2"/>
    <x v="1"/>
    <x v="4"/>
    <x v="4"/>
    <x v="0"/>
    <x v="0"/>
    <x v="2"/>
    <x v="0"/>
    <x v="3"/>
    <x v="5"/>
    <x v="0"/>
    <x v="0"/>
    <x v="0"/>
    <x v="0"/>
    <x v="4"/>
    <x v="2"/>
    <x v="0"/>
    <x v="1"/>
    <x v="0"/>
    <x v="0"/>
    <x v="0"/>
    <x v="2"/>
    <x v="0"/>
    <x v="0"/>
    <x v="0"/>
    <x v="0"/>
    <x v="0"/>
    <x v="0"/>
    <x v="0"/>
    <x v="0"/>
    <x v="0"/>
    <x v="0"/>
  </r>
  <r>
    <x v="0"/>
    <x v="0"/>
    <x v="1"/>
    <x v="0"/>
    <x v="2"/>
    <x v="1"/>
    <x v="4"/>
    <x v="3"/>
    <x v="4"/>
    <x v="0"/>
    <x v="3"/>
    <x v="0"/>
    <x v="4"/>
    <x v="5"/>
    <x v="4"/>
    <x v="4"/>
    <x v="6"/>
    <x v="2"/>
    <x v="2"/>
    <x v="4"/>
    <x v="4"/>
    <x v="2"/>
    <x v="2"/>
    <x v="0"/>
    <x v="4"/>
    <x v="2"/>
    <x v="3"/>
    <x v="3"/>
    <x v="0"/>
    <x v="3"/>
    <x v="3"/>
    <x v="4"/>
    <x v="0"/>
    <x v="2"/>
    <x v="0"/>
    <x v="0"/>
    <x v="2"/>
    <x v="2"/>
    <x v="0"/>
    <x v="0"/>
    <x v="0"/>
    <x v="0"/>
    <x v="0"/>
    <x v="0"/>
    <x v="0"/>
    <x v="0"/>
    <x v="0"/>
    <x v="0"/>
    <x v="0"/>
  </r>
  <r>
    <x v="0"/>
    <x v="0"/>
    <x v="0"/>
    <x v="0"/>
    <x v="0"/>
    <x v="1"/>
    <x v="2"/>
    <x v="0"/>
    <x v="0"/>
    <x v="2"/>
    <x v="3"/>
    <x v="2"/>
    <x v="2"/>
    <x v="3"/>
    <x v="0"/>
    <x v="3"/>
    <x v="0"/>
    <x v="2"/>
    <x v="2"/>
    <x v="4"/>
    <x v="4"/>
    <x v="0"/>
    <x v="1"/>
    <x v="2"/>
    <x v="0"/>
    <x v="2"/>
    <x v="2"/>
    <x v="0"/>
    <x v="0"/>
    <x v="3"/>
    <x v="4"/>
    <x v="2"/>
    <x v="0"/>
    <x v="2"/>
    <x v="0"/>
    <x v="0"/>
    <x v="2"/>
    <x v="2"/>
    <x v="0"/>
    <x v="0"/>
    <x v="0"/>
    <x v="0"/>
    <x v="0"/>
    <x v="0"/>
    <x v="0"/>
    <x v="0"/>
    <x v="0"/>
    <x v="0"/>
    <x v="0"/>
  </r>
  <r>
    <x v="0"/>
    <x v="0"/>
    <x v="0"/>
    <x v="0"/>
    <x v="0"/>
    <x v="0"/>
    <x v="2"/>
    <x v="0"/>
    <x v="0"/>
    <x v="2"/>
    <x v="0"/>
    <x v="0"/>
    <x v="5"/>
    <x v="5"/>
    <x v="2"/>
    <x v="0"/>
    <x v="0"/>
    <x v="2"/>
    <x v="3"/>
    <x v="4"/>
    <x v="4"/>
    <x v="2"/>
    <x v="2"/>
    <x v="0"/>
    <x v="1"/>
    <x v="2"/>
    <x v="3"/>
    <x v="2"/>
    <x v="0"/>
    <x v="3"/>
    <x v="3"/>
    <x v="0"/>
    <x v="0"/>
    <x v="2"/>
    <x v="1"/>
    <x v="0"/>
    <x v="2"/>
    <x v="5"/>
    <x v="0"/>
    <x v="0"/>
    <x v="0"/>
    <x v="0"/>
    <x v="0"/>
    <x v="0"/>
    <x v="0"/>
    <x v="0"/>
    <x v="0"/>
    <x v="0"/>
    <x v="0"/>
  </r>
  <r>
    <x v="0"/>
    <x v="0"/>
    <x v="1"/>
    <x v="0"/>
    <x v="2"/>
    <x v="0"/>
    <x v="0"/>
    <x v="2"/>
    <x v="4"/>
    <x v="2"/>
    <x v="2"/>
    <x v="2"/>
    <x v="0"/>
    <x v="3"/>
    <x v="0"/>
    <x v="3"/>
    <x v="0"/>
    <x v="2"/>
    <x v="2"/>
    <x v="4"/>
    <x v="0"/>
    <x v="0"/>
    <x v="2"/>
    <x v="0"/>
    <x v="1"/>
    <x v="3"/>
    <x v="5"/>
    <x v="3"/>
    <x v="4"/>
    <x v="0"/>
    <x v="4"/>
    <x v="0"/>
    <x v="2"/>
    <x v="3"/>
    <x v="2"/>
    <x v="2"/>
    <x v="2"/>
    <x v="2"/>
    <x v="2"/>
    <x v="2"/>
    <x v="0"/>
    <x v="0"/>
    <x v="0"/>
    <x v="0"/>
    <x v="0"/>
    <x v="0"/>
    <x v="0"/>
    <x v="0"/>
    <x v="0"/>
  </r>
  <r>
    <x v="0"/>
    <x v="0"/>
    <x v="1"/>
    <x v="0"/>
    <x v="2"/>
    <x v="0"/>
    <x v="0"/>
    <x v="2"/>
    <x v="0"/>
    <x v="2"/>
    <x v="3"/>
    <x v="0"/>
    <x v="0"/>
    <x v="3"/>
    <x v="5"/>
    <x v="3"/>
    <x v="0"/>
    <x v="2"/>
    <x v="3"/>
    <x v="1"/>
    <x v="2"/>
    <x v="2"/>
    <x v="0"/>
    <x v="3"/>
    <x v="1"/>
    <x v="2"/>
    <x v="2"/>
    <x v="5"/>
    <x v="4"/>
    <x v="3"/>
    <x v="2"/>
    <x v="0"/>
    <x v="2"/>
    <x v="2"/>
    <x v="1"/>
    <x v="0"/>
    <x v="4"/>
    <x v="5"/>
    <x v="0"/>
    <x v="0"/>
    <x v="0"/>
    <x v="0"/>
    <x v="0"/>
    <x v="0"/>
    <x v="0"/>
    <x v="0"/>
    <x v="0"/>
    <x v="0"/>
    <x v="0"/>
  </r>
  <r>
    <x v="0"/>
    <x v="0"/>
    <x v="1"/>
    <x v="0"/>
    <x v="2"/>
    <x v="1"/>
    <x v="2"/>
    <x v="0"/>
    <x v="4"/>
    <x v="2"/>
    <x v="1"/>
    <x v="0"/>
    <x v="0"/>
    <x v="0"/>
    <x v="2"/>
    <x v="0"/>
    <x v="6"/>
    <x v="1"/>
    <x v="3"/>
    <x v="2"/>
    <x v="2"/>
    <x v="2"/>
    <x v="2"/>
    <x v="1"/>
    <x v="0"/>
    <x v="0"/>
    <x v="3"/>
    <x v="2"/>
    <x v="0"/>
    <x v="1"/>
    <x v="3"/>
    <x v="1"/>
    <x v="2"/>
    <x v="2"/>
    <x v="0"/>
    <x v="1"/>
    <x v="2"/>
    <x v="5"/>
    <x v="4"/>
    <x v="0"/>
    <x v="0"/>
    <x v="0"/>
    <x v="0"/>
    <x v="0"/>
    <x v="0"/>
    <x v="0"/>
    <x v="0"/>
    <x v="0"/>
    <x v="0"/>
  </r>
  <r>
    <x v="0"/>
    <x v="0"/>
    <x v="0"/>
    <x v="0"/>
    <x v="1"/>
    <x v="0"/>
    <x v="2"/>
    <x v="0"/>
    <x v="4"/>
    <x v="3"/>
    <x v="3"/>
    <x v="2"/>
    <x v="0"/>
    <x v="3"/>
    <x v="5"/>
    <x v="2"/>
    <x v="3"/>
    <x v="2"/>
    <x v="2"/>
    <x v="4"/>
    <x v="4"/>
    <x v="0"/>
    <x v="0"/>
    <x v="0"/>
    <x v="4"/>
    <x v="2"/>
    <x v="5"/>
    <x v="0"/>
    <x v="0"/>
    <x v="2"/>
    <x v="2"/>
    <x v="0"/>
    <x v="2"/>
    <x v="3"/>
    <x v="2"/>
    <x v="2"/>
    <x v="0"/>
    <x v="3"/>
    <x v="2"/>
    <x v="2"/>
    <x v="0"/>
    <x v="0"/>
    <x v="0"/>
    <x v="0"/>
    <x v="0"/>
    <x v="0"/>
    <x v="0"/>
    <x v="0"/>
    <x v="0"/>
  </r>
  <r>
    <x v="0"/>
    <x v="0"/>
    <x v="1"/>
    <x v="0"/>
    <x v="2"/>
    <x v="2"/>
    <x v="2"/>
    <x v="3"/>
    <x v="2"/>
    <x v="0"/>
    <x v="3"/>
    <x v="4"/>
    <x v="0"/>
    <x v="0"/>
    <x v="0"/>
    <x v="3"/>
    <x v="0"/>
    <x v="0"/>
    <x v="1"/>
    <x v="4"/>
    <x v="2"/>
    <x v="2"/>
    <x v="0"/>
    <x v="0"/>
    <x v="0"/>
    <x v="0"/>
    <x v="3"/>
    <x v="2"/>
    <x v="0"/>
    <x v="3"/>
    <x v="2"/>
    <x v="0"/>
    <x v="4"/>
    <x v="4"/>
    <x v="4"/>
    <x v="4"/>
    <x v="2"/>
    <x v="2"/>
    <x v="2"/>
    <x v="1"/>
    <x v="0"/>
    <x v="0"/>
    <x v="0"/>
    <x v="0"/>
    <x v="0"/>
    <x v="0"/>
    <x v="0"/>
    <x v="0"/>
    <x v="0"/>
  </r>
  <r>
    <x v="0"/>
    <x v="0"/>
    <x v="0"/>
    <x v="0"/>
    <x v="0"/>
    <x v="0"/>
    <x v="2"/>
    <x v="0"/>
    <x v="4"/>
    <x v="2"/>
    <x v="1"/>
    <x v="0"/>
    <x v="2"/>
    <x v="0"/>
    <x v="2"/>
    <x v="3"/>
    <x v="3"/>
    <x v="4"/>
    <x v="4"/>
    <x v="3"/>
    <x v="2"/>
    <x v="2"/>
    <x v="0"/>
    <x v="0"/>
    <x v="1"/>
    <x v="2"/>
    <x v="3"/>
    <x v="0"/>
    <x v="0"/>
    <x v="0"/>
    <x v="2"/>
    <x v="2"/>
    <x v="2"/>
    <x v="1"/>
    <x v="3"/>
    <x v="0"/>
    <x v="4"/>
    <x v="5"/>
    <x v="0"/>
    <x v="0"/>
    <x v="0"/>
    <x v="0"/>
    <x v="0"/>
    <x v="0"/>
    <x v="0"/>
    <x v="0"/>
    <x v="0"/>
    <x v="0"/>
    <x v="0"/>
  </r>
  <r>
    <x v="0"/>
    <x v="0"/>
    <x v="0"/>
    <x v="0"/>
    <x v="1"/>
    <x v="1"/>
    <x v="3"/>
    <x v="2"/>
    <x v="2"/>
    <x v="2"/>
    <x v="2"/>
    <x v="2"/>
    <x v="2"/>
    <x v="0"/>
    <x v="0"/>
    <x v="3"/>
    <x v="3"/>
    <x v="3"/>
    <x v="3"/>
    <x v="2"/>
    <x v="2"/>
    <x v="0"/>
    <x v="0"/>
    <x v="1"/>
    <x v="2"/>
    <x v="3"/>
    <x v="0"/>
    <x v="3"/>
    <x v="0"/>
    <x v="0"/>
    <x v="2"/>
    <x v="2"/>
    <x v="0"/>
    <x v="1"/>
    <x v="0"/>
    <x v="2"/>
    <x v="3"/>
    <x v="3"/>
    <x v="2"/>
    <x v="2"/>
    <x v="0"/>
    <x v="0"/>
    <x v="0"/>
    <x v="0"/>
    <x v="0"/>
    <x v="0"/>
    <x v="0"/>
    <x v="0"/>
    <x v="0"/>
  </r>
  <r>
    <x v="0"/>
    <x v="0"/>
    <x v="0"/>
    <x v="0"/>
    <x v="0"/>
    <x v="0"/>
    <x v="2"/>
    <x v="2"/>
    <x v="0"/>
    <x v="2"/>
    <x v="4"/>
    <x v="2"/>
    <x v="0"/>
    <x v="3"/>
    <x v="0"/>
    <x v="3"/>
    <x v="0"/>
    <x v="2"/>
    <x v="2"/>
    <x v="4"/>
    <x v="2"/>
    <x v="0"/>
    <x v="4"/>
    <x v="2"/>
    <x v="1"/>
    <x v="3"/>
    <x v="2"/>
    <x v="0"/>
    <x v="0"/>
    <x v="2"/>
    <x v="2"/>
    <x v="0"/>
    <x v="2"/>
    <x v="1"/>
    <x v="2"/>
    <x v="2"/>
    <x v="0"/>
    <x v="0"/>
    <x v="2"/>
    <x v="2"/>
    <x v="0"/>
    <x v="0"/>
    <x v="0"/>
    <x v="0"/>
    <x v="0"/>
    <x v="0"/>
    <x v="0"/>
    <x v="0"/>
    <x v="0"/>
  </r>
  <r>
    <x v="0"/>
    <x v="0"/>
    <x v="1"/>
    <x v="0"/>
    <x v="2"/>
    <x v="1"/>
    <x v="2"/>
    <x v="0"/>
    <x v="4"/>
    <x v="2"/>
    <x v="3"/>
    <x v="0"/>
    <x v="2"/>
    <x v="5"/>
    <x v="4"/>
    <x v="0"/>
    <x v="3"/>
    <x v="0"/>
    <x v="0"/>
    <x v="0"/>
    <x v="5"/>
    <x v="4"/>
    <x v="3"/>
    <x v="2"/>
    <x v="4"/>
    <x v="2"/>
    <x v="0"/>
    <x v="5"/>
    <x v="3"/>
    <x v="4"/>
    <x v="3"/>
    <x v="4"/>
    <x v="4"/>
    <x v="4"/>
    <x v="2"/>
    <x v="4"/>
    <x v="2"/>
    <x v="5"/>
    <x v="4"/>
    <x v="1"/>
    <x v="0"/>
    <x v="0"/>
    <x v="0"/>
    <x v="0"/>
    <x v="0"/>
    <x v="0"/>
    <x v="0"/>
    <x v="0"/>
    <x v="0"/>
  </r>
  <r>
    <x v="0"/>
    <x v="0"/>
    <x v="1"/>
    <x v="0"/>
    <x v="2"/>
    <x v="0"/>
    <x v="2"/>
    <x v="0"/>
    <x v="0"/>
    <x v="0"/>
    <x v="3"/>
    <x v="0"/>
    <x v="0"/>
    <x v="3"/>
    <x v="0"/>
    <x v="0"/>
    <x v="3"/>
    <x v="2"/>
    <x v="3"/>
    <x v="2"/>
    <x v="0"/>
    <x v="2"/>
    <x v="2"/>
    <x v="0"/>
    <x v="1"/>
    <x v="0"/>
    <x v="2"/>
    <x v="3"/>
    <x v="0"/>
    <x v="0"/>
    <x v="2"/>
    <x v="4"/>
    <x v="2"/>
    <x v="4"/>
    <x v="4"/>
    <x v="2"/>
    <x v="2"/>
    <x v="0"/>
    <x v="0"/>
    <x v="4"/>
    <x v="0"/>
    <x v="0"/>
    <x v="0"/>
    <x v="0"/>
    <x v="0"/>
    <x v="0"/>
    <x v="0"/>
    <x v="0"/>
    <x v="0"/>
  </r>
  <r>
    <x v="0"/>
    <x v="0"/>
    <x v="1"/>
    <x v="0"/>
    <x v="2"/>
    <x v="0"/>
    <x v="2"/>
    <x v="0"/>
    <x v="4"/>
    <x v="2"/>
    <x v="3"/>
    <x v="4"/>
    <x v="5"/>
    <x v="0"/>
    <x v="4"/>
    <x v="0"/>
    <x v="0"/>
    <x v="2"/>
    <x v="3"/>
    <x v="4"/>
    <x v="4"/>
    <x v="0"/>
    <x v="0"/>
    <x v="2"/>
    <x v="1"/>
    <x v="0"/>
    <x v="0"/>
    <x v="2"/>
    <x v="0"/>
    <x v="0"/>
    <x v="0"/>
    <x v="4"/>
    <x v="2"/>
    <x v="4"/>
    <x v="1"/>
    <x v="2"/>
    <x v="4"/>
    <x v="2"/>
    <x v="4"/>
    <x v="0"/>
    <x v="0"/>
    <x v="0"/>
    <x v="0"/>
    <x v="0"/>
    <x v="0"/>
    <x v="0"/>
    <x v="0"/>
    <x v="0"/>
    <x v="0"/>
  </r>
  <r>
    <x v="0"/>
    <x v="0"/>
    <x v="1"/>
    <x v="0"/>
    <x v="2"/>
    <x v="0"/>
    <x v="2"/>
    <x v="0"/>
    <x v="4"/>
    <x v="2"/>
    <x v="0"/>
    <x v="4"/>
    <x v="2"/>
    <x v="5"/>
    <x v="2"/>
    <x v="4"/>
    <x v="6"/>
    <x v="2"/>
    <x v="1"/>
    <x v="1"/>
    <x v="4"/>
    <x v="2"/>
    <x v="2"/>
    <x v="0"/>
    <x v="4"/>
    <x v="4"/>
    <x v="4"/>
    <x v="0"/>
    <x v="0"/>
    <x v="0"/>
    <x v="2"/>
    <x v="1"/>
    <x v="4"/>
    <x v="0"/>
    <x v="2"/>
    <x v="0"/>
    <x v="0"/>
    <x v="5"/>
    <x v="4"/>
    <x v="1"/>
    <x v="0"/>
    <x v="0"/>
    <x v="0"/>
    <x v="0"/>
    <x v="0"/>
    <x v="0"/>
    <x v="0"/>
    <x v="0"/>
    <x v="0"/>
  </r>
  <r>
    <x v="0"/>
    <x v="0"/>
    <x v="0"/>
    <x v="0"/>
    <x v="1"/>
    <x v="1"/>
    <x v="2"/>
    <x v="3"/>
    <x v="4"/>
    <x v="0"/>
    <x v="2"/>
    <x v="4"/>
    <x v="0"/>
    <x v="3"/>
    <x v="2"/>
    <x v="3"/>
    <x v="0"/>
    <x v="0"/>
    <x v="2"/>
    <x v="0"/>
    <x v="4"/>
    <x v="0"/>
    <x v="0"/>
    <x v="0"/>
    <x v="1"/>
    <x v="3"/>
    <x v="2"/>
    <x v="0"/>
    <x v="4"/>
    <x v="2"/>
    <x v="0"/>
    <x v="2"/>
    <x v="0"/>
    <x v="0"/>
    <x v="0"/>
    <x v="2"/>
    <x v="4"/>
    <x v="0"/>
    <x v="2"/>
    <x v="0"/>
    <x v="0"/>
    <x v="0"/>
    <x v="0"/>
    <x v="0"/>
    <x v="0"/>
    <x v="0"/>
    <x v="0"/>
    <x v="0"/>
    <x v="0"/>
  </r>
  <r>
    <x v="0"/>
    <x v="0"/>
    <x v="0"/>
    <x v="0"/>
    <x v="1"/>
    <x v="1"/>
    <x v="2"/>
    <x v="0"/>
    <x v="0"/>
    <x v="2"/>
    <x v="1"/>
    <x v="0"/>
    <x v="1"/>
    <x v="0"/>
    <x v="2"/>
    <x v="0"/>
    <x v="0"/>
    <x v="0"/>
    <x v="3"/>
    <x v="2"/>
    <x v="0"/>
    <x v="0"/>
    <x v="0"/>
    <x v="0"/>
    <x v="0"/>
    <x v="3"/>
    <x v="2"/>
    <x v="0"/>
    <x v="0"/>
    <x v="2"/>
    <x v="0"/>
    <x v="2"/>
    <x v="3"/>
    <x v="2"/>
    <x v="0"/>
    <x v="0"/>
    <x v="2"/>
    <x v="2"/>
    <x v="0"/>
    <x v="1"/>
    <x v="0"/>
    <x v="0"/>
    <x v="0"/>
    <x v="0"/>
    <x v="0"/>
    <x v="0"/>
    <x v="0"/>
    <x v="0"/>
    <x v="0"/>
  </r>
  <r>
    <x v="0"/>
    <x v="0"/>
    <x v="1"/>
    <x v="0"/>
    <x v="2"/>
    <x v="1"/>
    <x v="1"/>
    <x v="3"/>
    <x v="4"/>
    <x v="1"/>
    <x v="0"/>
    <x v="4"/>
    <x v="5"/>
    <x v="0"/>
    <x v="2"/>
    <x v="4"/>
    <x v="6"/>
    <x v="1"/>
    <x v="1"/>
    <x v="4"/>
    <x v="4"/>
    <x v="4"/>
    <x v="4"/>
    <x v="1"/>
    <x v="0"/>
    <x v="4"/>
    <x v="4"/>
    <x v="1"/>
    <x v="1"/>
    <x v="1"/>
    <x v="1"/>
    <x v="1"/>
    <x v="1"/>
    <x v="0"/>
    <x v="0"/>
    <x v="1"/>
    <x v="1"/>
    <x v="1"/>
    <x v="1"/>
    <x v="5"/>
    <x v="0"/>
    <x v="0"/>
    <x v="0"/>
    <x v="0"/>
    <x v="0"/>
    <x v="0"/>
    <x v="0"/>
    <x v="0"/>
    <x v="0"/>
  </r>
  <r>
    <x v="0"/>
    <x v="0"/>
    <x v="0"/>
    <x v="0"/>
    <x v="1"/>
    <x v="1"/>
    <x v="2"/>
    <x v="2"/>
    <x v="0"/>
    <x v="2"/>
    <x v="0"/>
    <x v="0"/>
    <x v="4"/>
    <x v="5"/>
    <x v="2"/>
    <x v="0"/>
    <x v="0"/>
    <x v="2"/>
    <x v="2"/>
    <x v="3"/>
    <x v="2"/>
    <x v="2"/>
    <x v="0"/>
    <x v="0"/>
    <x v="1"/>
    <x v="0"/>
    <x v="4"/>
    <x v="0"/>
    <x v="0"/>
    <x v="0"/>
    <x v="3"/>
    <x v="3"/>
    <x v="3"/>
    <x v="3"/>
    <x v="1"/>
    <x v="2"/>
    <x v="0"/>
    <x v="5"/>
    <x v="0"/>
    <x v="2"/>
    <x v="0"/>
    <x v="0"/>
    <x v="0"/>
    <x v="0"/>
    <x v="0"/>
    <x v="0"/>
    <x v="0"/>
    <x v="0"/>
    <x v="0"/>
  </r>
  <r>
    <x v="0"/>
    <x v="0"/>
    <x v="0"/>
    <x v="0"/>
    <x v="1"/>
    <x v="1"/>
    <x v="2"/>
    <x v="2"/>
    <x v="2"/>
    <x v="2"/>
    <x v="3"/>
    <x v="0"/>
    <x v="2"/>
    <x v="3"/>
    <x v="0"/>
    <x v="0"/>
    <x v="3"/>
    <x v="0"/>
    <x v="2"/>
    <x v="2"/>
    <x v="5"/>
    <x v="1"/>
    <x v="0"/>
    <x v="2"/>
    <x v="1"/>
    <x v="2"/>
    <x v="0"/>
    <x v="3"/>
    <x v="0"/>
    <x v="0"/>
    <x v="2"/>
    <x v="4"/>
    <x v="2"/>
    <x v="2"/>
    <x v="2"/>
    <x v="2"/>
    <x v="0"/>
    <x v="0"/>
    <x v="2"/>
    <x v="0"/>
    <x v="0"/>
    <x v="0"/>
    <x v="0"/>
    <x v="0"/>
    <x v="0"/>
    <x v="0"/>
    <x v="0"/>
    <x v="0"/>
    <x v="0"/>
  </r>
  <r>
    <x v="0"/>
    <x v="0"/>
    <x v="1"/>
    <x v="0"/>
    <x v="2"/>
    <x v="1"/>
    <x v="0"/>
    <x v="2"/>
    <x v="2"/>
    <x v="2"/>
    <x v="2"/>
    <x v="0"/>
    <x v="0"/>
    <x v="3"/>
    <x v="0"/>
    <x v="3"/>
    <x v="3"/>
    <x v="2"/>
    <x v="2"/>
    <x v="4"/>
    <x v="0"/>
    <x v="2"/>
    <x v="0"/>
    <x v="2"/>
    <x v="0"/>
    <x v="2"/>
    <x v="3"/>
    <x v="0"/>
    <x v="0"/>
    <x v="3"/>
    <x v="0"/>
    <x v="0"/>
    <x v="0"/>
    <x v="2"/>
    <x v="2"/>
    <x v="2"/>
    <x v="0"/>
    <x v="0"/>
    <x v="4"/>
    <x v="0"/>
    <x v="0"/>
    <x v="0"/>
    <x v="0"/>
    <x v="0"/>
    <x v="0"/>
    <x v="0"/>
    <x v="0"/>
    <x v="0"/>
    <x v="0"/>
  </r>
  <r>
    <x v="0"/>
    <x v="0"/>
    <x v="0"/>
    <x v="0"/>
    <x v="1"/>
    <x v="3"/>
    <x v="2"/>
    <x v="2"/>
    <x v="4"/>
    <x v="0"/>
    <x v="3"/>
    <x v="0"/>
    <x v="2"/>
    <x v="3"/>
    <x v="2"/>
    <x v="0"/>
    <x v="0"/>
    <x v="2"/>
    <x v="3"/>
    <x v="0"/>
    <x v="2"/>
    <x v="0"/>
    <x v="0"/>
    <x v="2"/>
    <x v="1"/>
    <x v="2"/>
    <x v="3"/>
    <x v="3"/>
    <x v="0"/>
    <x v="0"/>
    <x v="2"/>
    <x v="0"/>
    <x v="2"/>
    <x v="2"/>
    <x v="2"/>
    <x v="0"/>
    <x v="5"/>
    <x v="4"/>
    <x v="5"/>
    <x v="5"/>
    <x v="0"/>
    <x v="0"/>
    <x v="0"/>
    <x v="0"/>
    <x v="0"/>
    <x v="0"/>
    <x v="0"/>
    <x v="0"/>
    <x v="0"/>
  </r>
  <r>
    <x v="0"/>
    <x v="0"/>
    <x v="0"/>
    <x v="0"/>
    <x v="1"/>
    <x v="0"/>
    <x v="2"/>
    <x v="2"/>
    <x v="2"/>
    <x v="2"/>
    <x v="2"/>
    <x v="2"/>
    <x v="0"/>
    <x v="2"/>
    <x v="0"/>
    <x v="0"/>
    <x v="0"/>
    <x v="2"/>
    <x v="2"/>
    <x v="2"/>
    <x v="2"/>
    <x v="0"/>
    <x v="0"/>
    <x v="0"/>
    <x v="2"/>
    <x v="2"/>
    <x v="0"/>
    <x v="0"/>
    <x v="0"/>
    <x v="2"/>
    <x v="0"/>
    <x v="2"/>
    <x v="3"/>
    <x v="3"/>
    <x v="3"/>
    <x v="3"/>
    <x v="0"/>
    <x v="3"/>
    <x v="2"/>
    <x v="2"/>
    <x v="0"/>
    <x v="0"/>
    <x v="0"/>
    <x v="0"/>
    <x v="0"/>
    <x v="0"/>
    <x v="0"/>
    <x v="0"/>
    <x v="0"/>
  </r>
  <r>
    <x v="0"/>
    <x v="0"/>
    <x v="0"/>
    <x v="0"/>
    <x v="1"/>
    <x v="1"/>
    <x v="2"/>
    <x v="0"/>
    <x v="0"/>
    <x v="0"/>
    <x v="2"/>
    <x v="0"/>
    <x v="4"/>
    <x v="0"/>
    <x v="6"/>
    <x v="4"/>
    <x v="6"/>
    <x v="2"/>
    <x v="2"/>
    <x v="2"/>
    <x v="0"/>
    <x v="2"/>
    <x v="0"/>
    <x v="2"/>
    <x v="1"/>
    <x v="2"/>
    <x v="2"/>
    <x v="3"/>
    <x v="0"/>
    <x v="0"/>
    <x v="0"/>
    <x v="0"/>
    <x v="2"/>
    <x v="3"/>
    <x v="4"/>
    <x v="0"/>
    <x v="4"/>
    <x v="2"/>
    <x v="0"/>
    <x v="4"/>
    <x v="0"/>
    <x v="0"/>
    <x v="0"/>
    <x v="0"/>
    <x v="0"/>
    <x v="0"/>
    <x v="0"/>
    <x v="0"/>
    <x v="0"/>
  </r>
  <r>
    <x v="0"/>
    <x v="0"/>
    <x v="0"/>
    <x v="0"/>
    <x v="1"/>
    <x v="1"/>
    <x v="0"/>
    <x v="0"/>
    <x v="2"/>
    <x v="2"/>
    <x v="3"/>
    <x v="0"/>
    <x v="2"/>
    <x v="0"/>
    <x v="0"/>
    <x v="0"/>
    <x v="0"/>
    <x v="0"/>
    <x v="3"/>
    <x v="2"/>
    <x v="4"/>
    <x v="0"/>
    <x v="0"/>
    <x v="2"/>
    <x v="4"/>
    <x v="3"/>
    <x v="0"/>
    <x v="0"/>
    <x v="0"/>
    <x v="2"/>
    <x v="0"/>
    <x v="3"/>
    <x v="3"/>
    <x v="1"/>
    <x v="0"/>
    <x v="2"/>
    <x v="0"/>
    <x v="5"/>
    <x v="2"/>
    <x v="0"/>
    <x v="0"/>
    <x v="0"/>
    <x v="0"/>
    <x v="0"/>
    <x v="0"/>
    <x v="0"/>
    <x v="0"/>
    <x v="0"/>
    <x v="0"/>
  </r>
  <r>
    <x v="0"/>
    <x v="0"/>
    <x v="0"/>
    <x v="0"/>
    <x v="1"/>
    <x v="0"/>
    <x v="2"/>
    <x v="2"/>
    <x v="4"/>
    <x v="3"/>
    <x v="3"/>
    <x v="2"/>
    <x v="6"/>
    <x v="3"/>
    <x v="0"/>
    <x v="0"/>
    <x v="3"/>
    <x v="0"/>
    <x v="3"/>
    <x v="2"/>
    <x v="0"/>
    <x v="0"/>
    <x v="1"/>
    <x v="2"/>
    <x v="2"/>
    <x v="2"/>
    <x v="3"/>
    <x v="0"/>
    <x v="0"/>
    <x v="5"/>
    <x v="5"/>
    <x v="0"/>
    <x v="6"/>
    <x v="5"/>
    <x v="5"/>
    <x v="5"/>
    <x v="1"/>
    <x v="1"/>
    <x v="1"/>
    <x v="1"/>
    <x v="0"/>
    <x v="0"/>
    <x v="0"/>
    <x v="0"/>
    <x v="0"/>
    <x v="0"/>
    <x v="0"/>
    <x v="0"/>
    <x v="0"/>
  </r>
  <r>
    <x v="0"/>
    <x v="0"/>
    <x v="0"/>
    <x v="0"/>
    <x v="1"/>
    <x v="3"/>
    <x v="2"/>
    <x v="0"/>
    <x v="4"/>
    <x v="0"/>
    <x v="3"/>
    <x v="0"/>
    <x v="2"/>
    <x v="0"/>
    <x v="2"/>
    <x v="0"/>
    <x v="6"/>
    <x v="0"/>
    <x v="0"/>
    <x v="0"/>
    <x v="5"/>
    <x v="0"/>
    <x v="4"/>
    <x v="4"/>
    <x v="1"/>
    <x v="0"/>
    <x v="3"/>
    <x v="0"/>
    <x v="0"/>
    <x v="2"/>
    <x v="2"/>
    <x v="2"/>
    <x v="2"/>
    <x v="2"/>
    <x v="2"/>
    <x v="2"/>
    <x v="2"/>
    <x v="3"/>
    <x v="2"/>
    <x v="2"/>
    <x v="0"/>
    <x v="0"/>
    <x v="0"/>
    <x v="0"/>
    <x v="0"/>
    <x v="0"/>
    <x v="0"/>
    <x v="0"/>
    <x v="0"/>
  </r>
  <r>
    <x v="0"/>
    <x v="0"/>
    <x v="1"/>
    <x v="0"/>
    <x v="2"/>
    <x v="0"/>
    <x v="2"/>
    <x v="0"/>
    <x v="4"/>
    <x v="2"/>
    <x v="3"/>
    <x v="2"/>
    <x v="2"/>
    <x v="3"/>
    <x v="2"/>
    <x v="0"/>
    <x v="6"/>
    <x v="2"/>
    <x v="1"/>
    <x v="4"/>
    <x v="4"/>
    <x v="2"/>
    <x v="2"/>
    <x v="0"/>
    <x v="0"/>
    <x v="2"/>
    <x v="0"/>
    <x v="3"/>
    <x v="0"/>
    <x v="3"/>
    <x v="3"/>
    <x v="0"/>
    <x v="2"/>
    <x v="2"/>
    <x v="2"/>
    <x v="0"/>
    <x v="2"/>
    <x v="2"/>
    <x v="3"/>
    <x v="4"/>
    <x v="0"/>
    <x v="0"/>
    <x v="0"/>
    <x v="0"/>
    <x v="0"/>
    <x v="0"/>
    <x v="0"/>
    <x v="0"/>
    <x v="0"/>
  </r>
  <r>
    <x v="0"/>
    <x v="0"/>
    <x v="1"/>
    <x v="0"/>
    <x v="2"/>
    <x v="0"/>
    <x v="0"/>
    <x v="2"/>
    <x v="0"/>
    <x v="2"/>
    <x v="0"/>
    <x v="0"/>
    <x v="2"/>
    <x v="5"/>
    <x v="4"/>
    <x v="0"/>
    <x v="6"/>
    <x v="0"/>
    <x v="0"/>
    <x v="4"/>
    <x v="5"/>
    <x v="4"/>
    <x v="2"/>
    <x v="0"/>
    <x v="4"/>
    <x v="2"/>
    <x v="3"/>
    <x v="2"/>
    <x v="5"/>
    <x v="3"/>
    <x v="4"/>
    <x v="4"/>
    <x v="4"/>
    <x v="2"/>
    <x v="4"/>
    <x v="0"/>
    <x v="2"/>
    <x v="2"/>
    <x v="4"/>
    <x v="3"/>
    <x v="0"/>
    <x v="0"/>
    <x v="0"/>
    <x v="0"/>
    <x v="0"/>
    <x v="0"/>
    <x v="0"/>
    <x v="0"/>
    <x v="0"/>
  </r>
  <r>
    <x v="0"/>
    <x v="0"/>
    <x v="0"/>
    <x v="0"/>
    <x v="1"/>
    <x v="0"/>
    <x v="2"/>
    <x v="0"/>
    <x v="2"/>
    <x v="2"/>
    <x v="3"/>
    <x v="0"/>
    <x v="0"/>
    <x v="0"/>
    <x v="0"/>
    <x v="3"/>
    <x v="3"/>
    <x v="2"/>
    <x v="3"/>
    <x v="2"/>
    <x v="2"/>
    <x v="2"/>
    <x v="0"/>
    <x v="2"/>
    <x v="2"/>
    <x v="3"/>
    <x v="2"/>
    <x v="0"/>
    <x v="0"/>
    <x v="0"/>
    <x v="0"/>
    <x v="0"/>
    <x v="0"/>
    <x v="3"/>
    <x v="1"/>
    <x v="3"/>
    <x v="0"/>
    <x v="0"/>
    <x v="2"/>
    <x v="0"/>
    <x v="0"/>
    <x v="0"/>
    <x v="0"/>
    <x v="0"/>
    <x v="0"/>
    <x v="0"/>
    <x v="0"/>
    <x v="0"/>
    <x v="0"/>
  </r>
  <r>
    <x v="0"/>
    <x v="0"/>
    <x v="1"/>
    <x v="0"/>
    <x v="2"/>
    <x v="0"/>
    <x v="2"/>
    <x v="0"/>
    <x v="4"/>
    <x v="2"/>
    <x v="3"/>
    <x v="0"/>
    <x v="0"/>
    <x v="3"/>
    <x v="0"/>
    <x v="1"/>
    <x v="3"/>
    <x v="0"/>
    <x v="3"/>
    <x v="1"/>
    <x v="1"/>
    <x v="1"/>
    <x v="1"/>
    <x v="0"/>
    <x v="4"/>
    <x v="1"/>
    <x v="1"/>
    <x v="1"/>
    <x v="1"/>
    <x v="1"/>
    <x v="1"/>
    <x v="1"/>
    <x v="1"/>
    <x v="0"/>
    <x v="0"/>
    <x v="4"/>
    <x v="2"/>
    <x v="0"/>
    <x v="1"/>
    <x v="1"/>
    <x v="0"/>
    <x v="0"/>
    <x v="0"/>
    <x v="0"/>
    <x v="0"/>
    <x v="0"/>
    <x v="0"/>
    <x v="0"/>
    <x v="0"/>
  </r>
  <r>
    <x v="0"/>
    <x v="0"/>
    <x v="1"/>
    <x v="0"/>
    <x v="2"/>
    <x v="1"/>
    <x v="1"/>
    <x v="3"/>
    <x v="4"/>
    <x v="0"/>
    <x v="0"/>
    <x v="4"/>
    <x v="1"/>
    <x v="4"/>
    <x v="3"/>
    <x v="4"/>
    <x v="5"/>
    <x v="1"/>
    <x v="3"/>
    <x v="0"/>
    <x v="3"/>
    <x v="4"/>
    <x v="1"/>
    <x v="1"/>
    <x v="4"/>
    <x v="4"/>
    <x v="4"/>
    <x v="3"/>
    <x v="0"/>
    <x v="4"/>
    <x v="2"/>
    <x v="4"/>
    <x v="4"/>
    <x v="4"/>
    <x v="1"/>
    <x v="0"/>
    <x v="2"/>
    <x v="2"/>
    <x v="1"/>
    <x v="1"/>
    <x v="0"/>
    <x v="0"/>
    <x v="0"/>
    <x v="0"/>
    <x v="0"/>
    <x v="0"/>
    <x v="0"/>
    <x v="0"/>
    <x v="0"/>
  </r>
  <r>
    <x v="0"/>
    <x v="0"/>
    <x v="0"/>
    <x v="0"/>
    <x v="1"/>
    <x v="0"/>
    <x v="0"/>
    <x v="0"/>
    <x v="2"/>
    <x v="2"/>
    <x v="3"/>
    <x v="0"/>
    <x v="2"/>
    <x v="0"/>
    <x v="2"/>
    <x v="0"/>
    <x v="0"/>
    <x v="2"/>
    <x v="3"/>
    <x v="4"/>
    <x v="0"/>
    <x v="0"/>
    <x v="5"/>
    <x v="3"/>
    <x v="1"/>
    <x v="2"/>
    <x v="2"/>
    <x v="0"/>
    <x v="4"/>
    <x v="3"/>
    <x v="1"/>
    <x v="0"/>
    <x v="4"/>
    <x v="0"/>
    <x v="2"/>
    <x v="4"/>
    <x v="4"/>
    <x v="2"/>
    <x v="3"/>
    <x v="0"/>
    <x v="0"/>
    <x v="0"/>
    <x v="0"/>
    <x v="0"/>
    <x v="0"/>
    <x v="0"/>
    <x v="0"/>
    <x v="0"/>
    <x v="0"/>
  </r>
  <r>
    <x v="0"/>
    <x v="0"/>
    <x v="1"/>
    <x v="0"/>
    <x v="2"/>
    <x v="2"/>
    <x v="2"/>
    <x v="0"/>
    <x v="4"/>
    <x v="0"/>
    <x v="0"/>
    <x v="0"/>
    <x v="0"/>
    <x v="0"/>
    <x v="2"/>
    <x v="0"/>
    <x v="0"/>
    <x v="3"/>
    <x v="3"/>
    <x v="4"/>
    <x v="5"/>
    <x v="2"/>
    <x v="4"/>
    <x v="2"/>
    <x v="1"/>
    <x v="2"/>
    <x v="3"/>
    <x v="5"/>
    <x v="3"/>
    <x v="3"/>
    <x v="2"/>
    <x v="2"/>
    <x v="0"/>
    <x v="2"/>
    <x v="2"/>
    <x v="0"/>
    <x v="2"/>
    <x v="5"/>
    <x v="4"/>
    <x v="4"/>
    <x v="0"/>
    <x v="0"/>
    <x v="0"/>
    <x v="0"/>
    <x v="0"/>
    <x v="0"/>
    <x v="0"/>
    <x v="0"/>
    <x v="0"/>
  </r>
  <r>
    <x v="0"/>
    <x v="0"/>
    <x v="1"/>
    <x v="0"/>
    <x v="2"/>
    <x v="0"/>
    <x v="0"/>
    <x v="2"/>
    <x v="2"/>
    <x v="3"/>
    <x v="2"/>
    <x v="3"/>
    <x v="0"/>
    <x v="2"/>
    <x v="0"/>
    <x v="2"/>
    <x v="2"/>
    <x v="2"/>
    <x v="2"/>
    <x v="3"/>
    <x v="2"/>
    <x v="0"/>
    <x v="0"/>
    <x v="3"/>
    <x v="2"/>
    <x v="3"/>
    <x v="0"/>
    <x v="3"/>
    <x v="0"/>
    <x v="0"/>
    <x v="0"/>
    <x v="3"/>
    <x v="5"/>
    <x v="3"/>
    <x v="3"/>
    <x v="2"/>
    <x v="0"/>
    <x v="3"/>
    <x v="0"/>
    <x v="2"/>
    <x v="0"/>
    <x v="0"/>
    <x v="0"/>
    <x v="0"/>
    <x v="0"/>
    <x v="0"/>
    <x v="0"/>
    <x v="0"/>
    <x v="0"/>
  </r>
  <r>
    <x v="0"/>
    <x v="0"/>
    <x v="0"/>
    <x v="0"/>
    <x v="0"/>
    <x v="1"/>
    <x v="3"/>
    <x v="2"/>
    <x v="2"/>
    <x v="3"/>
    <x v="3"/>
    <x v="3"/>
    <x v="0"/>
    <x v="3"/>
    <x v="0"/>
    <x v="3"/>
    <x v="0"/>
    <x v="3"/>
    <x v="2"/>
    <x v="2"/>
    <x v="0"/>
    <x v="2"/>
    <x v="2"/>
    <x v="3"/>
    <x v="1"/>
    <x v="2"/>
    <x v="0"/>
    <x v="0"/>
    <x v="3"/>
    <x v="0"/>
    <x v="3"/>
    <x v="0"/>
    <x v="3"/>
    <x v="1"/>
    <x v="1"/>
    <x v="3"/>
    <x v="0"/>
    <x v="1"/>
    <x v="1"/>
    <x v="2"/>
    <x v="0"/>
    <x v="0"/>
    <x v="0"/>
    <x v="0"/>
    <x v="0"/>
    <x v="0"/>
    <x v="0"/>
    <x v="0"/>
    <x v="0"/>
  </r>
  <r>
    <x v="0"/>
    <x v="0"/>
    <x v="1"/>
    <x v="0"/>
    <x v="2"/>
    <x v="1"/>
    <x v="0"/>
    <x v="2"/>
    <x v="2"/>
    <x v="2"/>
    <x v="2"/>
    <x v="0"/>
    <x v="0"/>
    <x v="0"/>
    <x v="0"/>
    <x v="3"/>
    <x v="0"/>
    <x v="2"/>
    <x v="2"/>
    <x v="4"/>
    <x v="4"/>
    <x v="4"/>
    <x v="3"/>
    <x v="3"/>
    <x v="2"/>
    <x v="0"/>
    <x v="3"/>
    <x v="0"/>
    <x v="3"/>
    <x v="4"/>
    <x v="3"/>
    <x v="4"/>
    <x v="4"/>
    <x v="2"/>
    <x v="4"/>
    <x v="0"/>
    <x v="2"/>
    <x v="5"/>
    <x v="0"/>
    <x v="0"/>
    <x v="0"/>
    <x v="0"/>
    <x v="0"/>
    <x v="0"/>
    <x v="0"/>
    <x v="0"/>
    <x v="0"/>
    <x v="0"/>
    <x v="0"/>
  </r>
  <r>
    <x v="0"/>
    <x v="0"/>
    <x v="0"/>
    <x v="0"/>
    <x v="3"/>
    <x v="0"/>
    <x v="0"/>
    <x v="2"/>
    <x v="2"/>
    <x v="3"/>
    <x v="2"/>
    <x v="3"/>
    <x v="0"/>
    <x v="3"/>
    <x v="5"/>
    <x v="3"/>
    <x v="3"/>
    <x v="2"/>
    <x v="2"/>
    <x v="4"/>
    <x v="0"/>
    <x v="3"/>
    <x v="4"/>
    <x v="3"/>
    <x v="2"/>
    <x v="5"/>
    <x v="5"/>
    <x v="0"/>
    <x v="0"/>
    <x v="2"/>
    <x v="0"/>
    <x v="3"/>
    <x v="5"/>
    <x v="1"/>
    <x v="3"/>
    <x v="2"/>
    <x v="2"/>
    <x v="5"/>
    <x v="4"/>
    <x v="0"/>
    <x v="0"/>
    <x v="0"/>
    <x v="0"/>
    <x v="0"/>
    <x v="0"/>
    <x v="0"/>
    <x v="0"/>
    <x v="0"/>
    <x v="0"/>
  </r>
  <r>
    <x v="0"/>
    <x v="0"/>
    <x v="0"/>
    <x v="0"/>
    <x v="3"/>
    <x v="0"/>
    <x v="0"/>
    <x v="0"/>
    <x v="3"/>
    <x v="0"/>
    <x v="3"/>
    <x v="4"/>
    <x v="5"/>
    <x v="3"/>
    <x v="0"/>
    <x v="0"/>
    <x v="6"/>
    <x v="2"/>
    <x v="2"/>
    <x v="0"/>
    <x v="4"/>
    <x v="0"/>
    <x v="0"/>
    <x v="0"/>
    <x v="1"/>
    <x v="3"/>
    <x v="2"/>
    <x v="0"/>
    <x v="0"/>
    <x v="2"/>
    <x v="0"/>
    <x v="0"/>
    <x v="2"/>
    <x v="2"/>
    <x v="1"/>
    <x v="2"/>
    <x v="0"/>
    <x v="0"/>
    <x v="0"/>
    <x v="3"/>
    <x v="0"/>
    <x v="0"/>
    <x v="0"/>
    <x v="0"/>
    <x v="0"/>
    <x v="0"/>
    <x v="0"/>
    <x v="0"/>
    <x v="0"/>
  </r>
  <r>
    <x v="0"/>
    <x v="0"/>
    <x v="0"/>
    <x v="0"/>
    <x v="3"/>
    <x v="1"/>
    <x v="0"/>
    <x v="2"/>
    <x v="2"/>
    <x v="2"/>
    <x v="2"/>
    <x v="2"/>
    <x v="0"/>
    <x v="0"/>
    <x v="0"/>
    <x v="3"/>
    <x v="3"/>
    <x v="3"/>
    <x v="2"/>
    <x v="2"/>
    <x v="2"/>
    <x v="0"/>
    <x v="0"/>
    <x v="2"/>
    <x v="1"/>
    <x v="3"/>
    <x v="2"/>
    <x v="3"/>
    <x v="4"/>
    <x v="0"/>
    <x v="3"/>
    <x v="0"/>
    <x v="3"/>
    <x v="3"/>
    <x v="1"/>
    <x v="2"/>
    <x v="2"/>
    <x v="5"/>
    <x v="0"/>
    <x v="0"/>
    <x v="0"/>
    <x v="0"/>
    <x v="0"/>
    <x v="0"/>
    <x v="0"/>
    <x v="0"/>
    <x v="0"/>
    <x v="0"/>
    <x v="0"/>
  </r>
  <r>
    <x v="0"/>
    <x v="0"/>
    <x v="0"/>
    <x v="0"/>
    <x v="3"/>
    <x v="1"/>
    <x v="3"/>
    <x v="2"/>
    <x v="1"/>
    <x v="0"/>
    <x v="3"/>
    <x v="2"/>
    <x v="0"/>
    <x v="3"/>
    <x v="0"/>
    <x v="3"/>
    <x v="0"/>
    <x v="2"/>
    <x v="1"/>
    <x v="1"/>
    <x v="1"/>
    <x v="1"/>
    <x v="0"/>
    <x v="0"/>
    <x v="1"/>
    <x v="3"/>
    <x v="5"/>
    <x v="0"/>
    <x v="0"/>
    <x v="2"/>
    <x v="0"/>
    <x v="0"/>
    <x v="4"/>
    <x v="3"/>
    <x v="1"/>
    <x v="0"/>
    <x v="4"/>
    <x v="5"/>
    <x v="3"/>
    <x v="1"/>
    <x v="0"/>
    <x v="0"/>
    <x v="0"/>
    <x v="0"/>
    <x v="0"/>
    <x v="0"/>
    <x v="0"/>
    <x v="0"/>
    <x v="0"/>
  </r>
  <r>
    <x v="0"/>
    <x v="0"/>
    <x v="0"/>
    <x v="0"/>
    <x v="3"/>
    <x v="3"/>
    <x v="2"/>
    <x v="0"/>
    <x v="2"/>
    <x v="2"/>
    <x v="2"/>
    <x v="0"/>
    <x v="2"/>
    <x v="1"/>
    <x v="2"/>
    <x v="0"/>
    <x v="0"/>
    <x v="2"/>
    <x v="2"/>
    <x v="3"/>
    <x v="5"/>
    <x v="2"/>
    <x v="3"/>
    <x v="0"/>
    <x v="1"/>
    <x v="0"/>
    <x v="3"/>
    <x v="3"/>
    <x v="3"/>
    <x v="3"/>
    <x v="4"/>
    <x v="0"/>
    <x v="0"/>
    <x v="2"/>
    <x v="2"/>
    <x v="3"/>
    <x v="0"/>
    <x v="2"/>
    <x v="0"/>
    <x v="4"/>
    <x v="0"/>
    <x v="0"/>
    <x v="0"/>
    <x v="0"/>
    <x v="0"/>
    <x v="0"/>
    <x v="0"/>
    <x v="0"/>
    <x v="0"/>
  </r>
  <r>
    <x v="0"/>
    <x v="0"/>
    <x v="0"/>
    <x v="0"/>
    <x v="3"/>
    <x v="1"/>
    <x v="0"/>
    <x v="2"/>
    <x v="0"/>
    <x v="3"/>
    <x v="2"/>
    <x v="2"/>
    <x v="4"/>
    <x v="3"/>
    <x v="0"/>
    <x v="2"/>
    <x v="3"/>
    <x v="2"/>
    <x v="2"/>
    <x v="3"/>
    <x v="2"/>
    <x v="0"/>
    <x v="0"/>
    <x v="2"/>
    <x v="0"/>
    <x v="3"/>
    <x v="5"/>
    <x v="0"/>
    <x v="0"/>
    <x v="0"/>
    <x v="3"/>
    <x v="0"/>
    <x v="2"/>
    <x v="0"/>
    <x v="0"/>
    <x v="2"/>
    <x v="0"/>
    <x v="0"/>
    <x v="2"/>
    <x v="2"/>
    <x v="0"/>
    <x v="0"/>
    <x v="0"/>
    <x v="0"/>
    <x v="0"/>
    <x v="0"/>
    <x v="0"/>
    <x v="0"/>
    <x v="0"/>
  </r>
  <r>
    <x v="0"/>
    <x v="0"/>
    <x v="0"/>
    <x v="0"/>
    <x v="3"/>
    <x v="0"/>
    <x v="2"/>
    <x v="0"/>
    <x v="2"/>
    <x v="2"/>
    <x v="3"/>
    <x v="4"/>
    <x v="2"/>
    <x v="3"/>
    <x v="2"/>
    <x v="4"/>
    <x v="6"/>
    <x v="2"/>
    <x v="0"/>
    <x v="1"/>
    <x v="0"/>
    <x v="3"/>
    <x v="0"/>
    <x v="2"/>
    <x v="1"/>
    <x v="0"/>
    <x v="3"/>
    <x v="0"/>
    <x v="0"/>
    <x v="2"/>
    <x v="0"/>
    <x v="2"/>
    <x v="3"/>
    <x v="1"/>
    <x v="1"/>
    <x v="0"/>
    <x v="2"/>
    <x v="5"/>
    <x v="2"/>
    <x v="4"/>
    <x v="0"/>
    <x v="0"/>
    <x v="0"/>
    <x v="0"/>
    <x v="0"/>
    <x v="0"/>
    <x v="0"/>
    <x v="0"/>
    <x v="0"/>
  </r>
  <r>
    <x v="0"/>
    <x v="0"/>
    <x v="0"/>
    <x v="0"/>
    <x v="3"/>
    <x v="1"/>
    <x v="4"/>
    <x v="3"/>
    <x v="0"/>
    <x v="2"/>
    <x v="3"/>
    <x v="0"/>
    <x v="5"/>
    <x v="4"/>
    <x v="3"/>
    <x v="4"/>
    <x v="5"/>
    <x v="2"/>
    <x v="2"/>
    <x v="0"/>
    <x v="3"/>
    <x v="0"/>
    <x v="0"/>
    <x v="2"/>
    <x v="4"/>
    <x v="2"/>
    <x v="6"/>
    <x v="3"/>
    <x v="4"/>
    <x v="2"/>
    <x v="3"/>
    <x v="0"/>
    <x v="2"/>
    <x v="2"/>
    <x v="4"/>
    <x v="0"/>
    <x v="2"/>
    <x v="0"/>
    <x v="2"/>
    <x v="2"/>
    <x v="0"/>
    <x v="0"/>
    <x v="0"/>
    <x v="0"/>
    <x v="0"/>
    <x v="0"/>
    <x v="0"/>
    <x v="0"/>
    <x v="0"/>
  </r>
  <r>
    <x v="0"/>
    <x v="0"/>
    <x v="0"/>
    <x v="0"/>
    <x v="3"/>
    <x v="0"/>
    <x v="0"/>
    <x v="2"/>
    <x v="2"/>
    <x v="3"/>
    <x v="2"/>
    <x v="2"/>
    <x v="4"/>
    <x v="2"/>
    <x v="5"/>
    <x v="2"/>
    <x v="3"/>
    <x v="3"/>
    <x v="3"/>
    <x v="2"/>
    <x v="2"/>
    <x v="3"/>
    <x v="0"/>
    <x v="5"/>
    <x v="5"/>
    <x v="3"/>
    <x v="0"/>
    <x v="0"/>
    <x v="0"/>
    <x v="2"/>
    <x v="2"/>
    <x v="2"/>
    <x v="0"/>
    <x v="3"/>
    <x v="3"/>
    <x v="2"/>
    <x v="0"/>
    <x v="0"/>
    <x v="2"/>
    <x v="2"/>
    <x v="0"/>
    <x v="0"/>
    <x v="0"/>
    <x v="0"/>
    <x v="0"/>
    <x v="0"/>
    <x v="0"/>
    <x v="0"/>
    <x v="0"/>
  </r>
  <r>
    <x v="0"/>
    <x v="0"/>
    <x v="0"/>
    <x v="0"/>
    <x v="3"/>
    <x v="0"/>
    <x v="0"/>
    <x v="5"/>
    <x v="2"/>
    <x v="3"/>
    <x v="2"/>
    <x v="2"/>
    <x v="4"/>
    <x v="2"/>
    <x v="0"/>
    <x v="2"/>
    <x v="2"/>
    <x v="3"/>
    <x v="3"/>
    <x v="4"/>
    <x v="2"/>
    <x v="3"/>
    <x v="4"/>
    <x v="2"/>
    <x v="1"/>
    <x v="3"/>
    <x v="2"/>
    <x v="0"/>
    <x v="0"/>
    <x v="2"/>
    <x v="0"/>
    <x v="3"/>
    <x v="2"/>
    <x v="1"/>
    <x v="1"/>
    <x v="3"/>
    <x v="0"/>
    <x v="3"/>
    <x v="2"/>
    <x v="2"/>
    <x v="0"/>
    <x v="0"/>
    <x v="0"/>
    <x v="0"/>
    <x v="0"/>
    <x v="0"/>
    <x v="0"/>
    <x v="0"/>
    <x v="0"/>
  </r>
  <r>
    <x v="0"/>
    <x v="0"/>
    <x v="0"/>
    <x v="0"/>
    <x v="3"/>
    <x v="1"/>
    <x v="2"/>
    <x v="0"/>
    <x v="2"/>
    <x v="2"/>
    <x v="3"/>
    <x v="2"/>
    <x v="0"/>
    <x v="3"/>
    <x v="0"/>
    <x v="3"/>
    <x v="3"/>
    <x v="2"/>
    <x v="2"/>
    <x v="2"/>
    <x v="2"/>
    <x v="0"/>
    <x v="0"/>
    <x v="0"/>
    <x v="4"/>
    <x v="3"/>
    <x v="2"/>
    <x v="0"/>
    <x v="4"/>
    <x v="2"/>
    <x v="0"/>
    <x v="2"/>
    <x v="0"/>
    <x v="3"/>
    <x v="4"/>
    <x v="2"/>
    <x v="0"/>
    <x v="5"/>
    <x v="2"/>
    <x v="0"/>
    <x v="0"/>
    <x v="0"/>
    <x v="0"/>
    <x v="0"/>
    <x v="0"/>
    <x v="0"/>
    <x v="0"/>
    <x v="0"/>
    <x v="0"/>
  </r>
  <r>
    <x v="0"/>
    <x v="0"/>
    <x v="0"/>
    <x v="0"/>
    <x v="3"/>
    <x v="1"/>
    <x v="2"/>
    <x v="0"/>
    <x v="4"/>
    <x v="0"/>
    <x v="3"/>
    <x v="0"/>
    <x v="0"/>
    <x v="5"/>
    <x v="3"/>
    <x v="0"/>
    <x v="0"/>
    <x v="2"/>
    <x v="3"/>
    <x v="4"/>
    <x v="4"/>
    <x v="4"/>
    <x v="0"/>
    <x v="0"/>
    <x v="4"/>
    <x v="3"/>
    <x v="0"/>
    <x v="0"/>
    <x v="3"/>
    <x v="0"/>
    <x v="3"/>
    <x v="0"/>
    <x v="4"/>
    <x v="4"/>
    <x v="4"/>
    <x v="2"/>
    <x v="2"/>
    <x v="2"/>
    <x v="2"/>
    <x v="4"/>
    <x v="0"/>
    <x v="0"/>
    <x v="0"/>
    <x v="0"/>
    <x v="0"/>
    <x v="0"/>
    <x v="0"/>
    <x v="0"/>
    <x v="0"/>
  </r>
  <r>
    <x v="0"/>
    <x v="0"/>
    <x v="0"/>
    <x v="0"/>
    <x v="3"/>
    <x v="1"/>
    <x v="0"/>
    <x v="2"/>
    <x v="0"/>
    <x v="3"/>
    <x v="3"/>
    <x v="2"/>
    <x v="0"/>
    <x v="0"/>
    <x v="2"/>
    <x v="0"/>
    <x v="0"/>
    <x v="2"/>
    <x v="1"/>
    <x v="4"/>
    <x v="0"/>
    <x v="0"/>
    <x v="0"/>
    <x v="2"/>
    <x v="1"/>
    <x v="3"/>
    <x v="2"/>
    <x v="3"/>
    <x v="4"/>
    <x v="3"/>
    <x v="3"/>
    <x v="0"/>
    <x v="0"/>
    <x v="2"/>
    <x v="4"/>
    <x v="2"/>
    <x v="1"/>
    <x v="1"/>
    <x v="1"/>
    <x v="1"/>
    <x v="0"/>
    <x v="0"/>
    <x v="0"/>
    <x v="0"/>
    <x v="0"/>
    <x v="0"/>
    <x v="0"/>
    <x v="0"/>
    <x v="0"/>
  </r>
  <r>
    <x v="0"/>
    <x v="0"/>
    <x v="0"/>
    <x v="0"/>
    <x v="3"/>
    <x v="1"/>
    <x v="2"/>
    <x v="2"/>
    <x v="2"/>
    <x v="0"/>
    <x v="3"/>
    <x v="0"/>
    <x v="2"/>
    <x v="0"/>
    <x v="0"/>
    <x v="3"/>
    <x v="0"/>
    <x v="0"/>
    <x v="2"/>
    <x v="2"/>
    <x v="0"/>
    <x v="2"/>
    <x v="2"/>
    <x v="2"/>
    <x v="1"/>
    <x v="3"/>
    <x v="0"/>
    <x v="3"/>
    <x v="4"/>
    <x v="0"/>
    <x v="2"/>
    <x v="0"/>
    <x v="4"/>
    <x v="2"/>
    <x v="1"/>
    <x v="2"/>
    <x v="4"/>
    <x v="5"/>
    <x v="4"/>
    <x v="0"/>
    <x v="0"/>
    <x v="0"/>
    <x v="0"/>
    <x v="0"/>
    <x v="0"/>
    <x v="0"/>
    <x v="0"/>
    <x v="0"/>
    <x v="0"/>
  </r>
  <r>
    <x v="0"/>
    <x v="0"/>
    <x v="0"/>
    <x v="0"/>
    <x v="3"/>
    <x v="0"/>
    <x v="0"/>
    <x v="2"/>
    <x v="3"/>
    <x v="2"/>
    <x v="4"/>
    <x v="3"/>
    <x v="0"/>
    <x v="3"/>
    <x v="5"/>
    <x v="3"/>
    <x v="3"/>
    <x v="2"/>
    <x v="4"/>
    <x v="2"/>
    <x v="2"/>
    <x v="3"/>
    <x v="2"/>
    <x v="3"/>
    <x v="2"/>
    <x v="3"/>
    <x v="0"/>
    <x v="0"/>
    <x v="0"/>
    <x v="2"/>
    <x v="3"/>
    <x v="0"/>
    <x v="3"/>
    <x v="3"/>
    <x v="3"/>
    <x v="2"/>
    <x v="3"/>
    <x v="3"/>
    <x v="2"/>
    <x v="2"/>
    <x v="0"/>
    <x v="0"/>
    <x v="0"/>
    <x v="0"/>
    <x v="0"/>
    <x v="0"/>
    <x v="0"/>
    <x v="0"/>
    <x v="0"/>
  </r>
  <r>
    <x v="0"/>
    <x v="0"/>
    <x v="0"/>
    <x v="0"/>
    <x v="3"/>
    <x v="0"/>
    <x v="3"/>
    <x v="2"/>
    <x v="0"/>
    <x v="2"/>
    <x v="2"/>
    <x v="2"/>
    <x v="0"/>
    <x v="3"/>
    <x v="0"/>
    <x v="3"/>
    <x v="0"/>
    <x v="3"/>
    <x v="2"/>
    <x v="2"/>
    <x v="2"/>
    <x v="0"/>
    <x v="0"/>
    <x v="2"/>
    <x v="2"/>
    <x v="3"/>
    <x v="0"/>
    <x v="0"/>
    <x v="0"/>
    <x v="2"/>
    <x v="0"/>
    <x v="3"/>
    <x v="5"/>
    <x v="1"/>
    <x v="1"/>
    <x v="2"/>
    <x v="2"/>
    <x v="0"/>
    <x v="2"/>
    <x v="2"/>
    <x v="0"/>
    <x v="0"/>
    <x v="0"/>
    <x v="0"/>
    <x v="0"/>
    <x v="0"/>
    <x v="0"/>
    <x v="0"/>
    <x v="0"/>
  </r>
  <r>
    <x v="0"/>
    <x v="0"/>
    <x v="0"/>
    <x v="0"/>
    <x v="3"/>
    <x v="1"/>
    <x v="2"/>
    <x v="0"/>
    <x v="2"/>
    <x v="2"/>
    <x v="0"/>
    <x v="2"/>
    <x v="0"/>
    <x v="3"/>
    <x v="0"/>
    <x v="3"/>
    <x v="6"/>
    <x v="2"/>
    <x v="3"/>
    <x v="2"/>
    <x v="4"/>
    <x v="0"/>
    <x v="0"/>
    <x v="2"/>
    <x v="1"/>
    <x v="2"/>
    <x v="0"/>
    <x v="3"/>
    <x v="4"/>
    <x v="3"/>
    <x v="2"/>
    <x v="0"/>
    <x v="2"/>
    <x v="2"/>
    <x v="2"/>
    <x v="4"/>
    <x v="2"/>
    <x v="5"/>
    <x v="4"/>
    <x v="4"/>
    <x v="0"/>
    <x v="0"/>
    <x v="0"/>
    <x v="0"/>
    <x v="0"/>
    <x v="0"/>
    <x v="0"/>
    <x v="0"/>
    <x v="0"/>
  </r>
  <r>
    <x v="0"/>
    <x v="0"/>
    <x v="0"/>
    <x v="0"/>
    <x v="3"/>
    <x v="1"/>
    <x v="2"/>
    <x v="0"/>
    <x v="4"/>
    <x v="2"/>
    <x v="0"/>
    <x v="0"/>
    <x v="5"/>
    <x v="0"/>
    <x v="2"/>
    <x v="0"/>
    <x v="0"/>
    <x v="0"/>
    <x v="0"/>
    <x v="4"/>
    <x v="5"/>
    <x v="2"/>
    <x v="5"/>
    <x v="0"/>
    <x v="1"/>
    <x v="2"/>
    <x v="0"/>
    <x v="3"/>
    <x v="4"/>
    <x v="3"/>
    <x v="3"/>
    <x v="4"/>
    <x v="4"/>
    <x v="0"/>
    <x v="4"/>
    <x v="0"/>
    <x v="2"/>
    <x v="2"/>
    <x v="0"/>
    <x v="0"/>
    <x v="0"/>
    <x v="0"/>
    <x v="0"/>
    <x v="0"/>
    <x v="0"/>
    <x v="0"/>
    <x v="0"/>
    <x v="0"/>
    <x v="0"/>
  </r>
  <r>
    <x v="0"/>
    <x v="0"/>
    <x v="0"/>
    <x v="0"/>
    <x v="3"/>
    <x v="0"/>
    <x v="2"/>
    <x v="0"/>
    <x v="2"/>
    <x v="2"/>
    <x v="3"/>
    <x v="2"/>
    <x v="0"/>
    <x v="3"/>
    <x v="0"/>
    <x v="0"/>
    <x v="0"/>
    <x v="2"/>
    <x v="3"/>
    <x v="4"/>
    <x v="0"/>
    <x v="0"/>
    <x v="0"/>
    <x v="2"/>
    <x v="2"/>
    <x v="3"/>
    <x v="2"/>
    <x v="0"/>
    <x v="0"/>
    <x v="0"/>
    <x v="2"/>
    <x v="2"/>
    <x v="0"/>
    <x v="3"/>
    <x v="2"/>
    <x v="0"/>
    <x v="0"/>
    <x v="0"/>
    <x v="0"/>
    <x v="0"/>
    <x v="0"/>
    <x v="0"/>
    <x v="0"/>
    <x v="0"/>
    <x v="0"/>
    <x v="0"/>
    <x v="0"/>
    <x v="0"/>
    <x v="0"/>
  </r>
  <r>
    <x v="0"/>
    <x v="0"/>
    <x v="0"/>
    <x v="0"/>
    <x v="3"/>
    <x v="0"/>
    <x v="0"/>
    <x v="0"/>
    <x v="2"/>
    <x v="2"/>
    <x v="2"/>
    <x v="2"/>
    <x v="0"/>
    <x v="2"/>
    <x v="2"/>
    <x v="2"/>
    <x v="3"/>
    <x v="3"/>
    <x v="2"/>
    <x v="4"/>
    <x v="2"/>
    <x v="0"/>
    <x v="0"/>
    <x v="2"/>
    <x v="1"/>
    <x v="3"/>
    <x v="2"/>
    <x v="0"/>
    <x v="0"/>
    <x v="2"/>
    <x v="0"/>
    <x v="3"/>
    <x v="0"/>
    <x v="1"/>
    <x v="3"/>
    <x v="2"/>
    <x v="0"/>
    <x v="3"/>
    <x v="2"/>
    <x v="2"/>
    <x v="0"/>
    <x v="0"/>
    <x v="0"/>
    <x v="0"/>
    <x v="0"/>
    <x v="0"/>
    <x v="0"/>
    <x v="0"/>
    <x v="0"/>
  </r>
  <r>
    <x v="0"/>
    <x v="0"/>
    <x v="0"/>
    <x v="0"/>
    <x v="3"/>
    <x v="1"/>
    <x v="0"/>
    <x v="2"/>
    <x v="2"/>
    <x v="3"/>
    <x v="2"/>
    <x v="3"/>
    <x v="0"/>
    <x v="2"/>
    <x v="0"/>
    <x v="3"/>
    <x v="3"/>
    <x v="3"/>
    <x v="2"/>
    <x v="2"/>
    <x v="2"/>
    <x v="0"/>
    <x v="4"/>
    <x v="3"/>
    <x v="2"/>
    <x v="3"/>
    <x v="2"/>
    <x v="0"/>
    <x v="0"/>
    <x v="2"/>
    <x v="2"/>
    <x v="2"/>
    <x v="3"/>
    <x v="3"/>
    <x v="1"/>
    <x v="2"/>
    <x v="0"/>
    <x v="0"/>
    <x v="2"/>
    <x v="0"/>
    <x v="0"/>
    <x v="0"/>
    <x v="0"/>
    <x v="0"/>
    <x v="0"/>
    <x v="0"/>
    <x v="0"/>
    <x v="0"/>
    <x v="0"/>
  </r>
  <r>
    <x v="0"/>
    <x v="0"/>
    <x v="0"/>
    <x v="0"/>
    <x v="3"/>
    <x v="1"/>
    <x v="0"/>
    <x v="2"/>
    <x v="0"/>
    <x v="3"/>
    <x v="3"/>
    <x v="2"/>
    <x v="0"/>
    <x v="3"/>
    <x v="2"/>
    <x v="0"/>
    <x v="0"/>
    <x v="2"/>
    <x v="2"/>
    <x v="4"/>
    <x v="0"/>
    <x v="2"/>
    <x v="2"/>
    <x v="2"/>
    <x v="1"/>
    <x v="3"/>
    <x v="0"/>
    <x v="0"/>
    <x v="0"/>
    <x v="0"/>
    <x v="2"/>
    <x v="0"/>
    <x v="2"/>
    <x v="2"/>
    <x v="2"/>
    <x v="0"/>
    <x v="0"/>
    <x v="0"/>
    <x v="0"/>
    <x v="0"/>
    <x v="0"/>
    <x v="0"/>
    <x v="0"/>
    <x v="0"/>
    <x v="0"/>
    <x v="0"/>
    <x v="0"/>
    <x v="0"/>
    <x v="0"/>
  </r>
  <r>
    <x v="0"/>
    <x v="0"/>
    <x v="2"/>
    <x v="0"/>
    <x v="4"/>
    <x v="3"/>
    <x v="1"/>
    <x v="1"/>
    <x v="1"/>
    <x v="1"/>
    <x v="1"/>
    <x v="1"/>
    <x v="1"/>
    <x v="1"/>
    <x v="1"/>
    <x v="4"/>
    <x v="5"/>
    <x v="1"/>
    <x v="1"/>
    <x v="0"/>
    <x v="3"/>
    <x v="4"/>
    <x v="3"/>
    <x v="0"/>
    <x v="0"/>
    <x v="4"/>
    <x v="4"/>
    <x v="1"/>
    <x v="1"/>
    <x v="1"/>
    <x v="1"/>
    <x v="5"/>
    <x v="6"/>
    <x v="0"/>
    <x v="0"/>
    <x v="5"/>
    <x v="1"/>
    <x v="1"/>
    <x v="1"/>
    <x v="1"/>
    <x v="0"/>
    <x v="0"/>
    <x v="0"/>
    <x v="0"/>
    <x v="0"/>
    <x v="0"/>
    <x v="0"/>
    <x v="0"/>
    <x v="0"/>
  </r>
  <r>
    <x v="0"/>
    <x v="0"/>
    <x v="0"/>
    <x v="0"/>
    <x v="5"/>
    <x v="1"/>
    <x v="2"/>
    <x v="4"/>
    <x v="5"/>
    <x v="5"/>
    <x v="3"/>
    <x v="5"/>
    <x v="5"/>
    <x v="0"/>
    <x v="6"/>
    <x v="0"/>
    <x v="6"/>
    <x v="2"/>
    <x v="3"/>
    <x v="2"/>
    <x v="5"/>
    <x v="2"/>
    <x v="0"/>
    <x v="2"/>
    <x v="1"/>
    <x v="3"/>
    <x v="2"/>
    <x v="0"/>
    <x v="2"/>
    <x v="2"/>
    <x v="3"/>
    <x v="0"/>
    <x v="0"/>
    <x v="2"/>
    <x v="2"/>
    <x v="0"/>
    <x v="0"/>
    <x v="5"/>
    <x v="0"/>
    <x v="0"/>
    <x v="0"/>
    <x v="0"/>
    <x v="0"/>
    <x v="0"/>
    <x v="0"/>
    <x v="0"/>
    <x v="0"/>
    <x v="0"/>
    <x v="0"/>
  </r>
  <r>
    <x v="0"/>
    <x v="0"/>
    <x v="0"/>
    <x v="0"/>
    <x v="5"/>
    <x v="0"/>
    <x v="0"/>
    <x v="2"/>
    <x v="4"/>
    <x v="3"/>
    <x v="4"/>
    <x v="2"/>
    <x v="0"/>
    <x v="3"/>
    <x v="0"/>
    <x v="2"/>
    <x v="3"/>
    <x v="2"/>
    <x v="2"/>
    <x v="2"/>
    <x v="2"/>
    <x v="0"/>
    <x v="0"/>
    <x v="2"/>
    <x v="1"/>
    <x v="3"/>
    <x v="2"/>
    <x v="0"/>
    <x v="0"/>
    <x v="2"/>
    <x v="0"/>
    <x v="2"/>
    <x v="2"/>
    <x v="1"/>
    <x v="1"/>
    <x v="3"/>
    <x v="2"/>
    <x v="5"/>
    <x v="2"/>
    <x v="0"/>
    <x v="0"/>
    <x v="0"/>
    <x v="0"/>
    <x v="0"/>
    <x v="0"/>
    <x v="0"/>
    <x v="0"/>
    <x v="0"/>
    <x v="0"/>
  </r>
  <r>
    <x v="0"/>
    <x v="0"/>
    <x v="0"/>
    <x v="0"/>
    <x v="5"/>
    <x v="1"/>
    <x v="2"/>
    <x v="0"/>
    <x v="0"/>
    <x v="0"/>
    <x v="3"/>
    <x v="2"/>
    <x v="2"/>
    <x v="3"/>
    <x v="2"/>
    <x v="0"/>
    <x v="0"/>
    <x v="0"/>
    <x v="3"/>
    <x v="4"/>
    <x v="0"/>
    <x v="0"/>
    <x v="2"/>
    <x v="2"/>
    <x v="1"/>
    <x v="2"/>
    <x v="0"/>
    <x v="0"/>
    <x v="0"/>
    <x v="3"/>
    <x v="4"/>
    <x v="4"/>
    <x v="2"/>
    <x v="4"/>
    <x v="2"/>
    <x v="0"/>
    <x v="2"/>
    <x v="0"/>
    <x v="0"/>
    <x v="0"/>
    <x v="0"/>
    <x v="0"/>
    <x v="0"/>
    <x v="0"/>
    <x v="0"/>
    <x v="0"/>
    <x v="0"/>
    <x v="0"/>
    <x v="0"/>
  </r>
  <r>
    <x v="0"/>
    <x v="0"/>
    <x v="0"/>
    <x v="0"/>
    <x v="5"/>
    <x v="1"/>
    <x v="4"/>
    <x v="3"/>
    <x v="2"/>
    <x v="2"/>
    <x v="3"/>
    <x v="2"/>
    <x v="0"/>
    <x v="0"/>
    <x v="2"/>
    <x v="0"/>
    <x v="6"/>
    <x v="3"/>
    <x v="2"/>
    <x v="2"/>
    <x v="4"/>
    <x v="1"/>
    <x v="1"/>
    <x v="3"/>
    <x v="2"/>
    <x v="3"/>
    <x v="2"/>
    <x v="3"/>
    <x v="0"/>
    <x v="0"/>
    <x v="0"/>
    <x v="1"/>
    <x v="1"/>
    <x v="0"/>
    <x v="0"/>
    <x v="4"/>
    <x v="2"/>
    <x v="2"/>
    <x v="2"/>
    <x v="0"/>
    <x v="0"/>
    <x v="0"/>
    <x v="0"/>
    <x v="0"/>
    <x v="0"/>
    <x v="0"/>
    <x v="0"/>
    <x v="0"/>
    <x v="0"/>
  </r>
  <r>
    <x v="0"/>
    <x v="0"/>
    <x v="0"/>
    <x v="0"/>
    <x v="5"/>
    <x v="0"/>
    <x v="0"/>
    <x v="0"/>
    <x v="0"/>
    <x v="3"/>
    <x v="2"/>
    <x v="0"/>
    <x v="0"/>
    <x v="3"/>
    <x v="5"/>
    <x v="2"/>
    <x v="3"/>
    <x v="3"/>
    <x v="3"/>
    <x v="4"/>
    <x v="2"/>
    <x v="0"/>
    <x v="2"/>
    <x v="2"/>
    <x v="4"/>
    <x v="2"/>
    <x v="2"/>
    <x v="0"/>
    <x v="0"/>
    <x v="0"/>
    <x v="2"/>
    <x v="2"/>
    <x v="2"/>
    <x v="3"/>
    <x v="2"/>
    <x v="2"/>
    <x v="0"/>
    <x v="5"/>
    <x v="2"/>
    <x v="0"/>
    <x v="0"/>
    <x v="0"/>
    <x v="0"/>
    <x v="0"/>
    <x v="0"/>
    <x v="0"/>
    <x v="0"/>
    <x v="0"/>
    <x v="0"/>
  </r>
  <r>
    <x v="0"/>
    <x v="0"/>
    <x v="0"/>
    <x v="0"/>
    <x v="5"/>
    <x v="0"/>
    <x v="3"/>
    <x v="2"/>
    <x v="0"/>
    <x v="2"/>
    <x v="3"/>
    <x v="4"/>
    <x v="0"/>
    <x v="3"/>
    <x v="0"/>
    <x v="2"/>
    <x v="2"/>
    <x v="2"/>
    <x v="3"/>
    <x v="2"/>
    <x v="2"/>
    <x v="0"/>
    <x v="0"/>
    <x v="0"/>
    <x v="1"/>
    <x v="3"/>
    <x v="2"/>
    <x v="0"/>
    <x v="0"/>
    <x v="2"/>
    <x v="0"/>
    <x v="2"/>
    <x v="2"/>
    <x v="3"/>
    <x v="3"/>
    <x v="3"/>
    <x v="2"/>
    <x v="2"/>
    <x v="0"/>
    <x v="4"/>
    <x v="0"/>
    <x v="0"/>
    <x v="0"/>
    <x v="0"/>
    <x v="0"/>
    <x v="0"/>
    <x v="0"/>
    <x v="0"/>
    <x v="0"/>
  </r>
  <r>
    <x v="0"/>
    <x v="0"/>
    <x v="0"/>
    <x v="0"/>
    <x v="5"/>
    <x v="0"/>
    <x v="0"/>
    <x v="2"/>
    <x v="1"/>
    <x v="3"/>
    <x v="3"/>
    <x v="2"/>
    <x v="0"/>
    <x v="2"/>
    <x v="5"/>
    <x v="2"/>
    <x v="2"/>
    <x v="2"/>
    <x v="2"/>
    <x v="3"/>
    <x v="2"/>
    <x v="2"/>
    <x v="0"/>
    <x v="0"/>
    <x v="4"/>
    <x v="3"/>
    <x v="2"/>
    <x v="2"/>
    <x v="0"/>
    <x v="0"/>
    <x v="3"/>
    <x v="4"/>
    <x v="2"/>
    <x v="2"/>
    <x v="2"/>
    <x v="2"/>
    <x v="2"/>
    <x v="0"/>
    <x v="0"/>
    <x v="2"/>
    <x v="0"/>
    <x v="0"/>
    <x v="0"/>
    <x v="0"/>
    <x v="0"/>
    <x v="0"/>
    <x v="0"/>
    <x v="0"/>
    <x v="0"/>
  </r>
  <r>
    <x v="0"/>
    <x v="0"/>
    <x v="0"/>
    <x v="0"/>
    <x v="5"/>
    <x v="1"/>
    <x v="2"/>
    <x v="0"/>
    <x v="0"/>
    <x v="2"/>
    <x v="3"/>
    <x v="4"/>
    <x v="4"/>
    <x v="3"/>
    <x v="0"/>
    <x v="0"/>
    <x v="6"/>
    <x v="0"/>
    <x v="2"/>
    <x v="4"/>
    <x v="4"/>
    <x v="0"/>
    <x v="0"/>
    <x v="0"/>
    <x v="1"/>
    <x v="2"/>
    <x v="0"/>
    <x v="3"/>
    <x v="4"/>
    <x v="0"/>
    <x v="3"/>
    <x v="2"/>
    <x v="0"/>
    <x v="2"/>
    <x v="2"/>
    <x v="2"/>
    <x v="2"/>
    <x v="2"/>
    <x v="0"/>
    <x v="0"/>
    <x v="0"/>
    <x v="0"/>
    <x v="0"/>
    <x v="0"/>
    <x v="0"/>
    <x v="0"/>
    <x v="0"/>
    <x v="0"/>
    <x v="0"/>
  </r>
  <r>
    <x v="0"/>
    <x v="0"/>
    <x v="0"/>
    <x v="0"/>
    <x v="5"/>
    <x v="1"/>
    <x v="2"/>
    <x v="0"/>
    <x v="0"/>
    <x v="0"/>
    <x v="3"/>
    <x v="0"/>
    <x v="0"/>
    <x v="0"/>
    <x v="4"/>
    <x v="0"/>
    <x v="6"/>
    <x v="2"/>
    <x v="2"/>
    <x v="2"/>
    <x v="0"/>
    <x v="3"/>
    <x v="4"/>
    <x v="0"/>
    <x v="0"/>
    <x v="3"/>
    <x v="4"/>
    <x v="0"/>
    <x v="0"/>
    <x v="2"/>
    <x v="0"/>
    <x v="2"/>
    <x v="2"/>
    <x v="0"/>
    <x v="2"/>
    <x v="2"/>
    <x v="4"/>
    <x v="5"/>
    <x v="2"/>
    <x v="0"/>
    <x v="0"/>
    <x v="0"/>
    <x v="0"/>
    <x v="0"/>
    <x v="0"/>
    <x v="0"/>
    <x v="0"/>
    <x v="0"/>
    <x v="0"/>
  </r>
  <r>
    <x v="0"/>
    <x v="0"/>
    <x v="0"/>
    <x v="0"/>
    <x v="5"/>
    <x v="1"/>
    <x v="0"/>
    <x v="0"/>
    <x v="4"/>
    <x v="2"/>
    <x v="3"/>
    <x v="2"/>
    <x v="0"/>
    <x v="3"/>
    <x v="0"/>
    <x v="3"/>
    <x v="0"/>
    <x v="0"/>
    <x v="2"/>
    <x v="4"/>
    <x v="2"/>
    <x v="0"/>
    <x v="0"/>
    <x v="0"/>
    <x v="0"/>
    <x v="2"/>
    <x v="5"/>
    <x v="0"/>
    <x v="0"/>
    <x v="2"/>
    <x v="0"/>
    <x v="2"/>
    <x v="0"/>
    <x v="3"/>
    <x v="4"/>
    <x v="2"/>
    <x v="0"/>
    <x v="0"/>
    <x v="0"/>
    <x v="2"/>
    <x v="0"/>
    <x v="0"/>
    <x v="0"/>
    <x v="0"/>
    <x v="0"/>
    <x v="0"/>
    <x v="0"/>
    <x v="0"/>
    <x v="0"/>
  </r>
  <r>
    <x v="0"/>
    <x v="0"/>
    <x v="0"/>
    <x v="0"/>
    <x v="5"/>
    <x v="0"/>
    <x v="2"/>
    <x v="0"/>
    <x v="0"/>
    <x v="0"/>
    <x v="0"/>
    <x v="0"/>
    <x v="2"/>
    <x v="3"/>
    <x v="2"/>
    <x v="0"/>
    <x v="0"/>
    <x v="2"/>
    <x v="3"/>
    <x v="2"/>
    <x v="4"/>
    <x v="2"/>
    <x v="3"/>
    <x v="0"/>
    <x v="1"/>
    <x v="0"/>
    <x v="3"/>
    <x v="2"/>
    <x v="0"/>
    <x v="3"/>
    <x v="3"/>
    <x v="0"/>
    <x v="4"/>
    <x v="4"/>
    <x v="2"/>
    <x v="2"/>
    <x v="2"/>
    <x v="2"/>
    <x v="0"/>
    <x v="0"/>
    <x v="0"/>
    <x v="0"/>
    <x v="0"/>
    <x v="0"/>
    <x v="0"/>
    <x v="0"/>
    <x v="0"/>
    <x v="0"/>
    <x v="0"/>
  </r>
  <r>
    <x v="0"/>
    <x v="0"/>
    <x v="0"/>
    <x v="0"/>
    <x v="5"/>
    <x v="1"/>
    <x v="0"/>
    <x v="0"/>
    <x v="1"/>
    <x v="0"/>
    <x v="3"/>
    <x v="4"/>
    <x v="2"/>
    <x v="2"/>
    <x v="5"/>
    <x v="3"/>
    <x v="3"/>
    <x v="3"/>
    <x v="3"/>
    <x v="4"/>
    <x v="0"/>
    <x v="0"/>
    <x v="0"/>
    <x v="0"/>
    <x v="4"/>
    <x v="3"/>
    <x v="2"/>
    <x v="0"/>
    <x v="0"/>
    <x v="2"/>
    <x v="0"/>
    <x v="3"/>
    <x v="3"/>
    <x v="3"/>
    <x v="0"/>
    <x v="3"/>
    <x v="2"/>
    <x v="0"/>
    <x v="3"/>
    <x v="2"/>
    <x v="0"/>
    <x v="0"/>
    <x v="0"/>
    <x v="0"/>
    <x v="0"/>
    <x v="0"/>
    <x v="0"/>
    <x v="0"/>
    <x v="0"/>
  </r>
  <r>
    <x v="0"/>
    <x v="0"/>
    <x v="0"/>
    <x v="0"/>
    <x v="5"/>
    <x v="0"/>
    <x v="0"/>
    <x v="5"/>
    <x v="2"/>
    <x v="3"/>
    <x v="2"/>
    <x v="3"/>
    <x v="4"/>
    <x v="2"/>
    <x v="5"/>
    <x v="2"/>
    <x v="3"/>
    <x v="3"/>
    <x v="4"/>
    <x v="3"/>
    <x v="2"/>
    <x v="0"/>
    <x v="0"/>
    <x v="1"/>
    <x v="0"/>
    <x v="3"/>
    <x v="2"/>
    <x v="0"/>
    <x v="0"/>
    <x v="2"/>
    <x v="0"/>
    <x v="1"/>
    <x v="3"/>
    <x v="3"/>
    <x v="0"/>
    <x v="2"/>
    <x v="0"/>
    <x v="0"/>
    <x v="0"/>
    <x v="0"/>
    <x v="0"/>
    <x v="0"/>
    <x v="0"/>
    <x v="0"/>
    <x v="0"/>
    <x v="0"/>
    <x v="0"/>
    <x v="0"/>
    <x v="0"/>
  </r>
  <r>
    <x v="0"/>
    <x v="0"/>
    <x v="0"/>
    <x v="0"/>
    <x v="5"/>
    <x v="1"/>
    <x v="2"/>
    <x v="0"/>
    <x v="0"/>
    <x v="2"/>
    <x v="1"/>
    <x v="0"/>
    <x v="2"/>
    <x v="0"/>
    <x v="0"/>
    <x v="0"/>
    <x v="0"/>
    <x v="2"/>
    <x v="2"/>
    <x v="4"/>
    <x v="2"/>
    <x v="0"/>
    <x v="1"/>
    <x v="3"/>
    <x v="1"/>
    <x v="3"/>
    <x v="4"/>
    <x v="0"/>
    <x v="0"/>
    <x v="0"/>
    <x v="0"/>
    <x v="2"/>
    <x v="2"/>
    <x v="0"/>
    <x v="1"/>
    <x v="2"/>
    <x v="4"/>
    <x v="5"/>
    <x v="0"/>
    <x v="1"/>
    <x v="0"/>
    <x v="0"/>
    <x v="0"/>
    <x v="0"/>
    <x v="0"/>
    <x v="0"/>
    <x v="0"/>
    <x v="0"/>
    <x v="0"/>
  </r>
  <r>
    <x v="0"/>
    <x v="0"/>
    <x v="0"/>
    <x v="0"/>
    <x v="5"/>
    <x v="1"/>
    <x v="2"/>
    <x v="0"/>
    <x v="2"/>
    <x v="3"/>
    <x v="3"/>
    <x v="2"/>
    <x v="0"/>
    <x v="3"/>
    <x v="0"/>
    <x v="0"/>
    <x v="0"/>
    <x v="3"/>
    <x v="2"/>
    <x v="3"/>
    <x v="0"/>
    <x v="0"/>
    <x v="2"/>
    <x v="3"/>
    <x v="0"/>
    <x v="3"/>
    <x v="0"/>
    <x v="3"/>
    <x v="0"/>
    <x v="3"/>
    <x v="3"/>
    <x v="0"/>
    <x v="2"/>
    <x v="4"/>
    <x v="2"/>
    <x v="0"/>
    <x v="2"/>
    <x v="2"/>
    <x v="4"/>
    <x v="0"/>
    <x v="0"/>
    <x v="0"/>
    <x v="0"/>
    <x v="0"/>
    <x v="0"/>
    <x v="0"/>
    <x v="0"/>
    <x v="0"/>
    <x v="0"/>
  </r>
  <r>
    <x v="0"/>
    <x v="0"/>
    <x v="0"/>
    <x v="0"/>
    <x v="5"/>
    <x v="1"/>
    <x v="0"/>
    <x v="2"/>
    <x v="0"/>
    <x v="4"/>
    <x v="4"/>
    <x v="3"/>
    <x v="0"/>
    <x v="3"/>
    <x v="5"/>
    <x v="2"/>
    <x v="3"/>
    <x v="3"/>
    <x v="2"/>
    <x v="3"/>
    <x v="2"/>
    <x v="2"/>
    <x v="2"/>
    <x v="2"/>
    <x v="1"/>
    <x v="5"/>
    <x v="5"/>
    <x v="0"/>
    <x v="0"/>
    <x v="2"/>
    <x v="0"/>
    <x v="2"/>
    <x v="5"/>
    <x v="1"/>
    <x v="3"/>
    <x v="3"/>
    <x v="3"/>
    <x v="3"/>
    <x v="2"/>
    <x v="2"/>
    <x v="0"/>
    <x v="0"/>
    <x v="0"/>
    <x v="0"/>
    <x v="0"/>
    <x v="0"/>
    <x v="0"/>
    <x v="0"/>
    <x v="0"/>
  </r>
  <r>
    <x v="0"/>
    <x v="0"/>
    <x v="0"/>
    <x v="0"/>
    <x v="5"/>
    <x v="1"/>
    <x v="2"/>
    <x v="2"/>
    <x v="1"/>
    <x v="3"/>
    <x v="3"/>
    <x v="2"/>
    <x v="0"/>
    <x v="0"/>
    <x v="0"/>
    <x v="2"/>
    <x v="0"/>
    <x v="3"/>
    <x v="3"/>
    <x v="2"/>
    <x v="4"/>
    <x v="0"/>
    <x v="0"/>
    <x v="2"/>
    <x v="1"/>
    <x v="3"/>
    <x v="0"/>
    <x v="0"/>
    <x v="0"/>
    <x v="2"/>
    <x v="0"/>
    <x v="1"/>
    <x v="1"/>
    <x v="2"/>
    <x v="1"/>
    <x v="2"/>
    <x v="0"/>
    <x v="5"/>
    <x v="0"/>
    <x v="0"/>
    <x v="0"/>
    <x v="0"/>
    <x v="0"/>
    <x v="0"/>
    <x v="0"/>
    <x v="0"/>
    <x v="0"/>
    <x v="0"/>
    <x v="0"/>
  </r>
  <r>
    <x v="0"/>
    <x v="0"/>
    <x v="0"/>
    <x v="0"/>
    <x v="5"/>
    <x v="1"/>
    <x v="2"/>
    <x v="0"/>
    <x v="0"/>
    <x v="2"/>
    <x v="2"/>
    <x v="2"/>
    <x v="0"/>
    <x v="3"/>
    <x v="0"/>
    <x v="3"/>
    <x v="3"/>
    <x v="2"/>
    <x v="3"/>
    <x v="2"/>
    <x v="0"/>
    <x v="1"/>
    <x v="1"/>
    <x v="2"/>
    <x v="4"/>
    <x v="2"/>
    <x v="0"/>
    <x v="3"/>
    <x v="1"/>
    <x v="0"/>
    <x v="3"/>
    <x v="1"/>
    <x v="4"/>
    <x v="3"/>
    <x v="4"/>
    <x v="2"/>
    <x v="2"/>
    <x v="5"/>
    <x v="4"/>
    <x v="0"/>
    <x v="0"/>
    <x v="0"/>
    <x v="0"/>
    <x v="0"/>
    <x v="0"/>
    <x v="0"/>
    <x v="0"/>
    <x v="0"/>
    <x v="0"/>
  </r>
  <r>
    <x v="0"/>
    <x v="0"/>
    <x v="0"/>
    <x v="0"/>
    <x v="0"/>
    <x v="0"/>
    <x v="0"/>
    <x v="2"/>
    <x v="1"/>
    <x v="3"/>
    <x v="2"/>
    <x v="3"/>
    <x v="0"/>
    <x v="2"/>
    <x v="0"/>
    <x v="2"/>
    <x v="0"/>
    <x v="3"/>
    <x v="2"/>
    <x v="3"/>
    <x v="2"/>
    <x v="0"/>
    <x v="4"/>
    <x v="3"/>
    <x v="2"/>
    <x v="3"/>
    <x v="5"/>
    <x v="0"/>
    <x v="0"/>
    <x v="2"/>
    <x v="0"/>
    <x v="2"/>
    <x v="3"/>
    <x v="1"/>
    <x v="1"/>
    <x v="3"/>
    <x v="0"/>
    <x v="3"/>
    <x v="2"/>
    <x v="2"/>
    <x v="0"/>
    <x v="0"/>
    <x v="0"/>
    <x v="0"/>
    <x v="0"/>
    <x v="0"/>
    <x v="0"/>
    <x v="0"/>
    <x v="0"/>
  </r>
  <r>
    <x v="0"/>
    <x v="0"/>
    <x v="1"/>
    <x v="0"/>
    <x v="2"/>
    <x v="1"/>
    <x v="2"/>
    <x v="0"/>
    <x v="4"/>
    <x v="2"/>
    <x v="3"/>
    <x v="0"/>
    <x v="1"/>
    <x v="0"/>
    <x v="4"/>
    <x v="0"/>
    <x v="6"/>
    <x v="2"/>
    <x v="1"/>
    <x v="1"/>
    <x v="2"/>
    <x v="1"/>
    <x v="0"/>
    <x v="0"/>
    <x v="0"/>
    <x v="3"/>
    <x v="2"/>
    <x v="5"/>
    <x v="0"/>
    <x v="0"/>
    <x v="1"/>
    <x v="1"/>
    <x v="1"/>
    <x v="2"/>
    <x v="0"/>
    <x v="3"/>
    <x v="4"/>
    <x v="2"/>
    <x v="2"/>
    <x v="1"/>
    <x v="0"/>
    <x v="0"/>
    <x v="0"/>
    <x v="0"/>
    <x v="0"/>
    <x v="0"/>
    <x v="0"/>
    <x v="0"/>
    <x v="0"/>
  </r>
  <r>
    <x v="0"/>
    <x v="0"/>
    <x v="1"/>
    <x v="0"/>
    <x v="2"/>
    <x v="0"/>
    <x v="0"/>
    <x v="0"/>
    <x v="0"/>
    <x v="2"/>
    <x v="2"/>
    <x v="4"/>
    <x v="3"/>
    <x v="1"/>
    <x v="1"/>
    <x v="1"/>
    <x v="1"/>
    <x v="1"/>
    <x v="1"/>
    <x v="1"/>
    <x v="1"/>
    <x v="1"/>
    <x v="1"/>
    <x v="1"/>
    <x v="0"/>
    <x v="1"/>
    <x v="1"/>
    <x v="4"/>
    <x v="2"/>
    <x v="4"/>
    <x v="4"/>
    <x v="0"/>
    <x v="4"/>
    <x v="2"/>
    <x v="0"/>
    <x v="1"/>
    <x v="1"/>
    <x v="1"/>
    <x v="1"/>
    <x v="1"/>
    <x v="0"/>
    <x v="0"/>
    <x v="0"/>
    <x v="0"/>
    <x v="0"/>
    <x v="0"/>
    <x v="0"/>
    <x v="0"/>
    <x v="0"/>
  </r>
  <r>
    <x v="0"/>
    <x v="0"/>
    <x v="1"/>
    <x v="0"/>
    <x v="2"/>
    <x v="1"/>
    <x v="2"/>
    <x v="2"/>
    <x v="4"/>
    <x v="2"/>
    <x v="0"/>
    <x v="4"/>
    <x v="1"/>
    <x v="4"/>
    <x v="4"/>
    <x v="4"/>
    <x v="6"/>
    <x v="2"/>
    <x v="0"/>
    <x v="0"/>
    <x v="0"/>
    <x v="0"/>
    <x v="0"/>
    <x v="0"/>
    <x v="4"/>
    <x v="2"/>
    <x v="3"/>
    <x v="0"/>
    <x v="0"/>
    <x v="0"/>
    <x v="3"/>
    <x v="4"/>
    <x v="2"/>
    <x v="4"/>
    <x v="2"/>
    <x v="0"/>
    <x v="4"/>
    <x v="2"/>
    <x v="4"/>
    <x v="4"/>
    <x v="0"/>
    <x v="0"/>
    <x v="0"/>
    <x v="0"/>
    <x v="0"/>
    <x v="0"/>
    <x v="0"/>
    <x v="0"/>
    <x v="0"/>
  </r>
  <r>
    <x v="0"/>
    <x v="0"/>
    <x v="3"/>
    <x v="0"/>
    <x v="3"/>
    <x v="0"/>
    <x v="2"/>
    <x v="0"/>
    <x v="0"/>
    <x v="2"/>
    <x v="3"/>
    <x v="0"/>
    <x v="5"/>
    <x v="3"/>
    <x v="2"/>
    <x v="0"/>
    <x v="0"/>
    <x v="3"/>
    <x v="2"/>
    <x v="4"/>
    <x v="5"/>
    <x v="0"/>
    <x v="0"/>
    <x v="3"/>
    <x v="2"/>
    <x v="2"/>
    <x v="0"/>
    <x v="2"/>
    <x v="3"/>
    <x v="3"/>
    <x v="3"/>
    <x v="0"/>
    <x v="2"/>
    <x v="2"/>
    <x v="0"/>
    <x v="0"/>
    <x v="5"/>
    <x v="4"/>
    <x v="5"/>
    <x v="5"/>
    <x v="0"/>
    <x v="0"/>
    <x v="0"/>
    <x v="0"/>
    <x v="0"/>
    <x v="0"/>
    <x v="0"/>
    <x v="0"/>
    <x v="0"/>
  </r>
  <r>
    <x v="0"/>
    <x v="0"/>
    <x v="3"/>
    <x v="0"/>
    <x v="3"/>
    <x v="1"/>
    <x v="2"/>
    <x v="2"/>
    <x v="2"/>
    <x v="2"/>
    <x v="3"/>
    <x v="2"/>
    <x v="0"/>
    <x v="3"/>
    <x v="0"/>
    <x v="3"/>
    <x v="3"/>
    <x v="2"/>
    <x v="1"/>
    <x v="3"/>
    <x v="2"/>
    <x v="0"/>
    <x v="0"/>
    <x v="2"/>
    <x v="1"/>
    <x v="3"/>
    <x v="2"/>
    <x v="0"/>
    <x v="0"/>
    <x v="0"/>
    <x v="0"/>
    <x v="2"/>
    <x v="0"/>
    <x v="1"/>
    <x v="0"/>
    <x v="2"/>
    <x v="0"/>
    <x v="5"/>
    <x v="0"/>
    <x v="2"/>
    <x v="0"/>
    <x v="0"/>
    <x v="0"/>
    <x v="0"/>
    <x v="0"/>
    <x v="0"/>
    <x v="0"/>
    <x v="0"/>
    <x v="0"/>
  </r>
  <r>
    <x v="0"/>
    <x v="0"/>
    <x v="3"/>
    <x v="0"/>
    <x v="3"/>
    <x v="0"/>
    <x v="2"/>
    <x v="2"/>
    <x v="4"/>
    <x v="3"/>
    <x v="3"/>
    <x v="0"/>
    <x v="0"/>
    <x v="5"/>
    <x v="0"/>
    <x v="0"/>
    <x v="6"/>
    <x v="2"/>
    <x v="2"/>
    <x v="2"/>
    <x v="0"/>
    <x v="2"/>
    <x v="2"/>
    <x v="2"/>
    <x v="2"/>
    <x v="2"/>
    <x v="2"/>
    <x v="3"/>
    <x v="0"/>
    <x v="0"/>
    <x v="3"/>
    <x v="0"/>
    <x v="2"/>
    <x v="3"/>
    <x v="1"/>
    <x v="0"/>
    <x v="2"/>
    <x v="2"/>
    <x v="0"/>
    <x v="0"/>
    <x v="0"/>
    <x v="0"/>
    <x v="0"/>
    <x v="0"/>
    <x v="0"/>
    <x v="0"/>
    <x v="0"/>
    <x v="0"/>
    <x v="0"/>
  </r>
  <r>
    <x v="0"/>
    <x v="0"/>
    <x v="3"/>
    <x v="0"/>
    <x v="3"/>
    <x v="0"/>
    <x v="2"/>
    <x v="0"/>
    <x v="4"/>
    <x v="0"/>
    <x v="3"/>
    <x v="4"/>
    <x v="4"/>
    <x v="0"/>
    <x v="4"/>
    <x v="0"/>
    <x v="6"/>
    <x v="2"/>
    <x v="2"/>
    <x v="4"/>
    <x v="4"/>
    <x v="2"/>
    <x v="3"/>
    <x v="3"/>
    <x v="1"/>
    <x v="2"/>
    <x v="3"/>
    <x v="5"/>
    <x v="0"/>
    <x v="3"/>
    <x v="4"/>
    <x v="0"/>
    <x v="2"/>
    <x v="3"/>
    <x v="3"/>
    <x v="0"/>
    <x v="4"/>
    <x v="2"/>
    <x v="4"/>
    <x v="0"/>
    <x v="0"/>
    <x v="0"/>
    <x v="0"/>
    <x v="0"/>
    <x v="0"/>
    <x v="0"/>
    <x v="0"/>
    <x v="0"/>
    <x v="0"/>
  </r>
  <r>
    <x v="0"/>
    <x v="0"/>
    <x v="3"/>
    <x v="0"/>
    <x v="3"/>
    <x v="0"/>
    <x v="0"/>
    <x v="2"/>
    <x v="2"/>
    <x v="3"/>
    <x v="2"/>
    <x v="2"/>
    <x v="0"/>
    <x v="2"/>
    <x v="0"/>
    <x v="3"/>
    <x v="3"/>
    <x v="2"/>
    <x v="2"/>
    <x v="3"/>
    <x v="2"/>
    <x v="4"/>
    <x v="2"/>
    <x v="3"/>
    <x v="3"/>
    <x v="3"/>
    <x v="0"/>
    <x v="3"/>
    <x v="0"/>
    <x v="2"/>
    <x v="0"/>
    <x v="2"/>
    <x v="0"/>
    <x v="1"/>
    <x v="3"/>
    <x v="3"/>
    <x v="0"/>
    <x v="0"/>
    <x v="2"/>
    <x v="2"/>
    <x v="0"/>
    <x v="0"/>
    <x v="0"/>
    <x v="0"/>
    <x v="0"/>
    <x v="0"/>
    <x v="0"/>
    <x v="0"/>
    <x v="0"/>
  </r>
  <r>
    <x v="0"/>
    <x v="0"/>
    <x v="3"/>
    <x v="0"/>
    <x v="3"/>
    <x v="1"/>
    <x v="3"/>
    <x v="5"/>
    <x v="3"/>
    <x v="4"/>
    <x v="4"/>
    <x v="3"/>
    <x v="0"/>
    <x v="2"/>
    <x v="5"/>
    <x v="2"/>
    <x v="3"/>
    <x v="3"/>
    <x v="2"/>
    <x v="3"/>
    <x v="2"/>
    <x v="0"/>
    <x v="0"/>
    <x v="3"/>
    <x v="1"/>
    <x v="3"/>
    <x v="2"/>
    <x v="0"/>
    <x v="0"/>
    <x v="2"/>
    <x v="0"/>
    <x v="0"/>
    <x v="2"/>
    <x v="1"/>
    <x v="1"/>
    <x v="3"/>
    <x v="3"/>
    <x v="5"/>
    <x v="2"/>
    <x v="0"/>
    <x v="0"/>
    <x v="0"/>
    <x v="0"/>
    <x v="0"/>
    <x v="0"/>
    <x v="0"/>
    <x v="0"/>
    <x v="0"/>
    <x v="0"/>
  </r>
  <r>
    <x v="0"/>
    <x v="0"/>
    <x v="3"/>
    <x v="0"/>
    <x v="3"/>
    <x v="0"/>
    <x v="3"/>
    <x v="5"/>
    <x v="3"/>
    <x v="4"/>
    <x v="4"/>
    <x v="3"/>
    <x v="4"/>
    <x v="2"/>
    <x v="5"/>
    <x v="2"/>
    <x v="3"/>
    <x v="3"/>
    <x v="4"/>
    <x v="3"/>
    <x v="2"/>
    <x v="3"/>
    <x v="4"/>
    <x v="4"/>
    <x v="3"/>
    <x v="5"/>
    <x v="2"/>
    <x v="0"/>
    <x v="0"/>
    <x v="2"/>
    <x v="0"/>
    <x v="3"/>
    <x v="3"/>
    <x v="1"/>
    <x v="3"/>
    <x v="3"/>
    <x v="3"/>
    <x v="3"/>
    <x v="2"/>
    <x v="2"/>
    <x v="0"/>
    <x v="0"/>
    <x v="0"/>
    <x v="0"/>
    <x v="0"/>
    <x v="0"/>
    <x v="0"/>
    <x v="0"/>
    <x v="0"/>
  </r>
  <r>
    <x v="0"/>
    <x v="0"/>
    <x v="3"/>
    <x v="0"/>
    <x v="3"/>
    <x v="1"/>
    <x v="0"/>
    <x v="2"/>
    <x v="0"/>
    <x v="3"/>
    <x v="3"/>
    <x v="0"/>
    <x v="1"/>
    <x v="3"/>
    <x v="0"/>
    <x v="3"/>
    <x v="3"/>
    <x v="1"/>
    <x v="1"/>
    <x v="2"/>
    <x v="2"/>
    <x v="0"/>
    <x v="0"/>
    <x v="3"/>
    <x v="0"/>
    <x v="2"/>
    <x v="2"/>
    <x v="0"/>
    <x v="0"/>
    <x v="2"/>
    <x v="0"/>
    <x v="2"/>
    <x v="1"/>
    <x v="3"/>
    <x v="1"/>
    <x v="2"/>
    <x v="1"/>
    <x v="1"/>
    <x v="0"/>
    <x v="0"/>
    <x v="0"/>
    <x v="0"/>
    <x v="0"/>
    <x v="0"/>
    <x v="0"/>
    <x v="0"/>
    <x v="0"/>
    <x v="0"/>
    <x v="0"/>
  </r>
  <r>
    <x v="0"/>
    <x v="0"/>
    <x v="3"/>
    <x v="0"/>
    <x v="3"/>
    <x v="1"/>
    <x v="0"/>
    <x v="5"/>
    <x v="2"/>
    <x v="3"/>
    <x v="4"/>
    <x v="2"/>
    <x v="2"/>
    <x v="2"/>
    <x v="5"/>
    <x v="2"/>
    <x v="3"/>
    <x v="3"/>
    <x v="4"/>
    <x v="0"/>
    <x v="2"/>
    <x v="1"/>
    <x v="1"/>
    <x v="3"/>
    <x v="0"/>
    <x v="3"/>
    <x v="2"/>
    <x v="0"/>
    <x v="0"/>
    <x v="2"/>
    <x v="0"/>
    <x v="3"/>
    <x v="1"/>
    <x v="1"/>
    <x v="3"/>
    <x v="3"/>
    <x v="0"/>
    <x v="5"/>
    <x v="2"/>
    <x v="2"/>
    <x v="0"/>
    <x v="0"/>
    <x v="0"/>
    <x v="0"/>
    <x v="0"/>
    <x v="0"/>
    <x v="0"/>
    <x v="0"/>
    <x v="0"/>
  </r>
  <r>
    <x v="0"/>
    <x v="0"/>
    <x v="3"/>
    <x v="0"/>
    <x v="3"/>
    <x v="0"/>
    <x v="0"/>
    <x v="5"/>
    <x v="2"/>
    <x v="3"/>
    <x v="2"/>
    <x v="2"/>
    <x v="0"/>
    <x v="2"/>
    <x v="0"/>
    <x v="3"/>
    <x v="3"/>
    <x v="3"/>
    <x v="2"/>
    <x v="2"/>
    <x v="2"/>
    <x v="0"/>
    <x v="4"/>
    <x v="2"/>
    <x v="2"/>
    <x v="3"/>
    <x v="2"/>
    <x v="3"/>
    <x v="0"/>
    <x v="0"/>
    <x v="2"/>
    <x v="2"/>
    <x v="3"/>
    <x v="5"/>
    <x v="0"/>
    <x v="2"/>
    <x v="0"/>
    <x v="3"/>
    <x v="2"/>
    <x v="0"/>
    <x v="0"/>
    <x v="0"/>
    <x v="0"/>
    <x v="0"/>
    <x v="0"/>
    <x v="0"/>
    <x v="0"/>
    <x v="0"/>
    <x v="0"/>
  </r>
  <r>
    <x v="0"/>
    <x v="0"/>
    <x v="3"/>
    <x v="0"/>
    <x v="3"/>
    <x v="1"/>
    <x v="4"/>
    <x v="0"/>
    <x v="4"/>
    <x v="0"/>
    <x v="3"/>
    <x v="4"/>
    <x v="0"/>
    <x v="3"/>
    <x v="2"/>
    <x v="1"/>
    <x v="6"/>
    <x v="0"/>
    <x v="2"/>
    <x v="3"/>
    <x v="2"/>
    <x v="2"/>
    <x v="2"/>
    <x v="0"/>
    <x v="4"/>
    <x v="3"/>
    <x v="2"/>
    <x v="3"/>
    <x v="0"/>
    <x v="3"/>
    <x v="3"/>
    <x v="2"/>
    <x v="0"/>
    <x v="0"/>
    <x v="0"/>
    <x v="0"/>
    <x v="4"/>
    <x v="2"/>
    <x v="3"/>
    <x v="0"/>
    <x v="0"/>
    <x v="0"/>
    <x v="0"/>
    <x v="0"/>
    <x v="0"/>
    <x v="0"/>
    <x v="0"/>
    <x v="0"/>
    <x v="0"/>
  </r>
  <r>
    <x v="0"/>
    <x v="0"/>
    <x v="3"/>
    <x v="0"/>
    <x v="3"/>
    <x v="0"/>
    <x v="3"/>
    <x v="5"/>
    <x v="3"/>
    <x v="4"/>
    <x v="4"/>
    <x v="6"/>
    <x v="4"/>
    <x v="2"/>
    <x v="5"/>
    <x v="2"/>
    <x v="3"/>
    <x v="4"/>
    <x v="4"/>
    <x v="3"/>
    <x v="2"/>
    <x v="3"/>
    <x v="4"/>
    <x v="4"/>
    <x v="3"/>
    <x v="5"/>
    <x v="5"/>
    <x v="0"/>
    <x v="0"/>
    <x v="2"/>
    <x v="0"/>
    <x v="3"/>
    <x v="5"/>
    <x v="1"/>
    <x v="3"/>
    <x v="3"/>
    <x v="3"/>
    <x v="3"/>
    <x v="2"/>
    <x v="2"/>
    <x v="0"/>
    <x v="0"/>
    <x v="0"/>
    <x v="0"/>
    <x v="0"/>
    <x v="0"/>
    <x v="0"/>
    <x v="0"/>
    <x v="0"/>
  </r>
  <r>
    <x v="0"/>
    <x v="0"/>
    <x v="3"/>
    <x v="0"/>
    <x v="3"/>
    <x v="1"/>
    <x v="1"/>
    <x v="5"/>
    <x v="4"/>
    <x v="2"/>
    <x v="1"/>
    <x v="4"/>
    <x v="4"/>
    <x v="2"/>
    <x v="2"/>
    <x v="2"/>
    <x v="6"/>
    <x v="3"/>
    <x v="1"/>
    <x v="3"/>
    <x v="2"/>
    <x v="1"/>
    <x v="0"/>
    <x v="1"/>
    <x v="0"/>
    <x v="3"/>
    <x v="5"/>
    <x v="0"/>
    <x v="0"/>
    <x v="2"/>
    <x v="0"/>
    <x v="3"/>
    <x v="1"/>
    <x v="1"/>
    <x v="0"/>
    <x v="3"/>
    <x v="4"/>
    <x v="5"/>
    <x v="4"/>
    <x v="0"/>
    <x v="0"/>
    <x v="0"/>
    <x v="0"/>
    <x v="0"/>
    <x v="0"/>
    <x v="0"/>
    <x v="0"/>
    <x v="0"/>
    <x v="0"/>
  </r>
  <r>
    <x v="0"/>
    <x v="0"/>
    <x v="3"/>
    <x v="0"/>
    <x v="3"/>
    <x v="1"/>
    <x v="2"/>
    <x v="2"/>
    <x v="0"/>
    <x v="2"/>
    <x v="2"/>
    <x v="0"/>
    <x v="0"/>
    <x v="0"/>
    <x v="0"/>
    <x v="3"/>
    <x v="0"/>
    <x v="1"/>
    <x v="2"/>
    <x v="3"/>
    <x v="1"/>
    <x v="2"/>
    <x v="1"/>
    <x v="3"/>
    <x v="1"/>
    <x v="0"/>
    <x v="3"/>
    <x v="3"/>
    <x v="0"/>
    <x v="2"/>
    <x v="2"/>
    <x v="1"/>
    <x v="3"/>
    <x v="1"/>
    <x v="3"/>
    <x v="2"/>
    <x v="0"/>
    <x v="5"/>
    <x v="0"/>
    <x v="1"/>
    <x v="0"/>
    <x v="0"/>
    <x v="0"/>
    <x v="0"/>
    <x v="0"/>
    <x v="0"/>
    <x v="0"/>
    <x v="0"/>
    <x v="0"/>
  </r>
  <r>
    <x v="0"/>
    <x v="0"/>
    <x v="3"/>
    <x v="0"/>
    <x v="3"/>
    <x v="1"/>
    <x v="4"/>
    <x v="0"/>
    <x v="3"/>
    <x v="2"/>
    <x v="1"/>
    <x v="1"/>
    <x v="1"/>
    <x v="0"/>
    <x v="4"/>
    <x v="1"/>
    <x v="1"/>
    <x v="5"/>
    <x v="5"/>
    <x v="1"/>
    <x v="1"/>
    <x v="4"/>
    <x v="3"/>
    <x v="1"/>
    <x v="0"/>
    <x v="1"/>
    <x v="3"/>
    <x v="1"/>
    <x v="1"/>
    <x v="1"/>
    <x v="1"/>
    <x v="1"/>
    <x v="4"/>
    <x v="0"/>
    <x v="0"/>
    <x v="1"/>
    <x v="2"/>
    <x v="2"/>
    <x v="1"/>
    <x v="1"/>
    <x v="0"/>
    <x v="0"/>
    <x v="0"/>
    <x v="0"/>
    <x v="0"/>
    <x v="0"/>
    <x v="0"/>
    <x v="0"/>
    <x v="0"/>
  </r>
  <r>
    <x v="0"/>
    <x v="0"/>
    <x v="3"/>
    <x v="0"/>
    <x v="3"/>
    <x v="1"/>
    <x v="2"/>
    <x v="2"/>
    <x v="4"/>
    <x v="3"/>
    <x v="3"/>
    <x v="3"/>
    <x v="0"/>
    <x v="3"/>
    <x v="5"/>
    <x v="3"/>
    <x v="3"/>
    <x v="2"/>
    <x v="3"/>
    <x v="1"/>
    <x v="5"/>
    <x v="2"/>
    <x v="2"/>
    <x v="2"/>
    <x v="1"/>
    <x v="0"/>
    <x v="0"/>
    <x v="1"/>
    <x v="1"/>
    <x v="1"/>
    <x v="1"/>
    <x v="2"/>
    <x v="2"/>
    <x v="3"/>
    <x v="4"/>
    <x v="4"/>
    <x v="4"/>
    <x v="5"/>
    <x v="0"/>
    <x v="2"/>
    <x v="0"/>
    <x v="0"/>
    <x v="0"/>
    <x v="0"/>
    <x v="0"/>
    <x v="0"/>
    <x v="0"/>
    <x v="0"/>
    <x v="0"/>
  </r>
  <r>
    <x v="0"/>
    <x v="0"/>
    <x v="1"/>
    <x v="0"/>
    <x v="2"/>
    <x v="0"/>
    <x v="0"/>
    <x v="2"/>
    <x v="0"/>
    <x v="4"/>
    <x v="4"/>
    <x v="2"/>
    <x v="2"/>
    <x v="3"/>
    <x v="0"/>
    <x v="2"/>
    <x v="3"/>
    <x v="2"/>
    <x v="2"/>
    <x v="3"/>
    <x v="2"/>
    <x v="2"/>
    <x v="0"/>
    <x v="3"/>
    <x v="2"/>
    <x v="3"/>
    <x v="0"/>
    <x v="2"/>
    <x v="0"/>
    <x v="0"/>
    <x v="0"/>
    <x v="3"/>
    <x v="3"/>
    <x v="1"/>
    <x v="3"/>
    <x v="2"/>
    <x v="0"/>
    <x v="3"/>
    <x v="2"/>
    <x v="2"/>
    <x v="0"/>
    <x v="0"/>
    <x v="0"/>
    <x v="0"/>
    <x v="0"/>
    <x v="0"/>
    <x v="0"/>
    <x v="0"/>
    <x v="0"/>
  </r>
  <r>
    <x v="0"/>
    <x v="0"/>
    <x v="1"/>
    <x v="0"/>
    <x v="2"/>
    <x v="0"/>
    <x v="0"/>
    <x v="0"/>
    <x v="4"/>
    <x v="2"/>
    <x v="3"/>
    <x v="0"/>
    <x v="4"/>
    <x v="3"/>
    <x v="0"/>
    <x v="3"/>
    <x v="6"/>
    <x v="2"/>
    <x v="0"/>
    <x v="4"/>
    <x v="4"/>
    <x v="0"/>
    <x v="0"/>
    <x v="2"/>
    <x v="0"/>
    <x v="2"/>
    <x v="5"/>
    <x v="0"/>
    <x v="0"/>
    <x v="0"/>
    <x v="0"/>
    <x v="2"/>
    <x v="0"/>
    <x v="0"/>
    <x v="3"/>
    <x v="1"/>
    <x v="4"/>
    <x v="5"/>
    <x v="4"/>
    <x v="4"/>
    <x v="0"/>
    <x v="0"/>
    <x v="0"/>
    <x v="0"/>
    <x v="0"/>
    <x v="0"/>
    <x v="0"/>
    <x v="0"/>
    <x v="0"/>
  </r>
  <r>
    <x v="0"/>
    <x v="0"/>
    <x v="1"/>
    <x v="0"/>
    <x v="2"/>
    <x v="0"/>
    <x v="2"/>
    <x v="0"/>
    <x v="0"/>
    <x v="0"/>
    <x v="3"/>
    <x v="0"/>
    <x v="2"/>
    <x v="3"/>
    <x v="5"/>
    <x v="3"/>
    <x v="3"/>
    <x v="2"/>
    <x v="0"/>
    <x v="4"/>
    <x v="0"/>
    <x v="0"/>
    <x v="0"/>
    <x v="0"/>
    <x v="2"/>
    <x v="3"/>
    <x v="0"/>
    <x v="0"/>
    <x v="0"/>
    <x v="2"/>
    <x v="2"/>
    <x v="0"/>
    <x v="2"/>
    <x v="2"/>
    <x v="2"/>
    <x v="2"/>
    <x v="2"/>
    <x v="5"/>
    <x v="2"/>
    <x v="0"/>
    <x v="0"/>
    <x v="0"/>
    <x v="0"/>
    <x v="0"/>
    <x v="0"/>
    <x v="0"/>
    <x v="0"/>
    <x v="0"/>
    <x v="0"/>
  </r>
  <r>
    <x v="0"/>
    <x v="0"/>
    <x v="1"/>
    <x v="0"/>
    <x v="6"/>
    <x v="0"/>
    <x v="3"/>
    <x v="5"/>
    <x v="3"/>
    <x v="4"/>
    <x v="4"/>
    <x v="6"/>
    <x v="4"/>
    <x v="2"/>
    <x v="5"/>
    <x v="2"/>
    <x v="2"/>
    <x v="4"/>
    <x v="4"/>
    <x v="3"/>
    <x v="2"/>
    <x v="3"/>
    <x v="4"/>
    <x v="4"/>
    <x v="3"/>
    <x v="5"/>
    <x v="5"/>
    <x v="0"/>
    <x v="0"/>
    <x v="2"/>
    <x v="0"/>
    <x v="3"/>
    <x v="5"/>
    <x v="1"/>
    <x v="3"/>
    <x v="3"/>
    <x v="3"/>
    <x v="1"/>
    <x v="2"/>
    <x v="2"/>
    <x v="0"/>
    <x v="0"/>
    <x v="0"/>
    <x v="0"/>
    <x v="0"/>
    <x v="0"/>
    <x v="0"/>
    <x v="0"/>
    <x v="0"/>
  </r>
  <r>
    <x v="0"/>
    <x v="0"/>
    <x v="1"/>
    <x v="0"/>
    <x v="6"/>
    <x v="0"/>
    <x v="3"/>
    <x v="5"/>
    <x v="2"/>
    <x v="3"/>
    <x v="4"/>
    <x v="3"/>
    <x v="0"/>
    <x v="2"/>
    <x v="5"/>
    <x v="2"/>
    <x v="3"/>
    <x v="3"/>
    <x v="2"/>
    <x v="3"/>
    <x v="2"/>
    <x v="0"/>
    <x v="0"/>
    <x v="1"/>
    <x v="2"/>
    <x v="2"/>
    <x v="2"/>
    <x v="0"/>
    <x v="0"/>
    <x v="2"/>
    <x v="0"/>
    <x v="3"/>
    <x v="3"/>
    <x v="1"/>
    <x v="3"/>
    <x v="3"/>
    <x v="0"/>
    <x v="3"/>
    <x v="0"/>
    <x v="2"/>
    <x v="0"/>
    <x v="0"/>
    <x v="0"/>
    <x v="0"/>
    <x v="0"/>
    <x v="0"/>
    <x v="0"/>
    <x v="0"/>
    <x v="0"/>
  </r>
  <r>
    <x v="0"/>
    <x v="0"/>
    <x v="1"/>
    <x v="0"/>
    <x v="6"/>
    <x v="2"/>
    <x v="0"/>
    <x v="2"/>
    <x v="0"/>
    <x v="3"/>
    <x v="4"/>
    <x v="2"/>
    <x v="0"/>
    <x v="3"/>
    <x v="5"/>
    <x v="2"/>
    <x v="3"/>
    <x v="4"/>
    <x v="1"/>
    <x v="2"/>
    <x v="0"/>
    <x v="4"/>
    <x v="3"/>
    <x v="2"/>
    <x v="2"/>
    <x v="4"/>
    <x v="4"/>
    <x v="3"/>
    <x v="0"/>
    <x v="3"/>
    <x v="3"/>
    <x v="2"/>
    <x v="0"/>
    <x v="3"/>
    <x v="1"/>
    <x v="0"/>
    <x v="4"/>
    <x v="2"/>
    <x v="0"/>
    <x v="3"/>
    <x v="0"/>
    <x v="0"/>
    <x v="0"/>
    <x v="0"/>
    <x v="0"/>
    <x v="0"/>
    <x v="0"/>
    <x v="0"/>
    <x v="0"/>
  </r>
  <r>
    <x v="0"/>
    <x v="0"/>
    <x v="1"/>
    <x v="0"/>
    <x v="6"/>
    <x v="0"/>
    <x v="2"/>
    <x v="2"/>
    <x v="2"/>
    <x v="2"/>
    <x v="3"/>
    <x v="0"/>
    <x v="2"/>
    <x v="0"/>
    <x v="0"/>
    <x v="0"/>
    <x v="0"/>
    <x v="2"/>
    <x v="0"/>
    <x v="0"/>
    <x v="5"/>
    <x v="0"/>
    <x v="0"/>
    <x v="0"/>
    <x v="1"/>
    <x v="5"/>
    <x v="2"/>
    <x v="2"/>
    <x v="0"/>
    <x v="0"/>
    <x v="2"/>
    <x v="2"/>
    <x v="3"/>
    <x v="1"/>
    <x v="1"/>
    <x v="2"/>
    <x v="0"/>
    <x v="0"/>
    <x v="0"/>
    <x v="2"/>
    <x v="0"/>
    <x v="0"/>
    <x v="0"/>
    <x v="0"/>
    <x v="0"/>
    <x v="0"/>
    <x v="0"/>
    <x v="0"/>
    <x v="0"/>
  </r>
  <r>
    <x v="0"/>
    <x v="0"/>
    <x v="1"/>
    <x v="0"/>
    <x v="6"/>
    <x v="0"/>
    <x v="2"/>
    <x v="2"/>
    <x v="2"/>
    <x v="3"/>
    <x v="2"/>
    <x v="2"/>
    <x v="0"/>
    <x v="3"/>
    <x v="0"/>
    <x v="3"/>
    <x v="3"/>
    <x v="3"/>
    <x v="2"/>
    <x v="2"/>
    <x v="2"/>
    <x v="0"/>
    <x v="0"/>
    <x v="3"/>
    <x v="2"/>
    <x v="2"/>
    <x v="0"/>
    <x v="0"/>
    <x v="0"/>
    <x v="2"/>
    <x v="0"/>
    <x v="3"/>
    <x v="5"/>
    <x v="2"/>
    <x v="1"/>
    <x v="2"/>
    <x v="0"/>
    <x v="0"/>
    <x v="0"/>
    <x v="4"/>
    <x v="0"/>
    <x v="0"/>
    <x v="0"/>
    <x v="0"/>
    <x v="0"/>
    <x v="0"/>
    <x v="0"/>
    <x v="0"/>
    <x v="0"/>
  </r>
  <r>
    <x v="0"/>
    <x v="0"/>
    <x v="1"/>
    <x v="0"/>
    <x v="6"/>
    <x v="0"/>
    <x v="2"/>
    <x v="2"/>
    <x v="2"/>
    <x v="1"/>
    <x v="2"/>
    <x v="0"/>
    <x v="4"/>
    <x v="2"/>
    <x v="0"/>
    <x v="3"/>
    <x v="3"/>
    <x v="0"/>
    <x v="3"/>
    <x v="0"/>
    <x v="4"/>
    <x v="2"/>
    <x v="0"/>
    <x v="2"/>
    <x v="2"/>
    <x v="2"/>
    <x v="3"/>
    <x v="0"/>
    <x v="0"/>
    <x v="2"/>
    <x v="0"/>
    <x v="3"/>
    <x v="3"/>
    <x v="1"/>
    <x v="1"/>
    <x v="0"/>
    <x v="2"/>
    <x v="0"/>
    <x v="2"/>
    <x v="4"/>
    <x v="0"/>
    <x v="0"/>
    <x v="0"/>
    <x v="0"/>
    <x v="0"/>
    <x v="0"/>
    <x v="0"/>
    <x v="0"/>
    <x v="0"/>
  </r>
  <r>
    <x v="0"/>
    <x v="0"/>
    <x v="1"/>
    <x v="0"/>
    <x v="6"/>
    <x v="0"/>
    <x v="2"/>
    <x v="0"/>
    <x v="2"/>
    <x v="2"/>
    <x v="2"/>
    <x v="2"/>
    <x v="0"/>
    <x v="3"/>
    <x v="0"/>
    <x v="3"/>
    <x v="3"/>
    <x v="2"/>
    <x v="3"/>
    <x v="3"/>
    <x v="2"/>
    <x v="3"/>
    <x v="4"/>
    <x v="0"/>
    <x v="0"/>
    <x v="2"/>
    <x v="0"/>
    <x v="0"/>
    <x v="0"/>
    <x v="2"/>
    <x v="0"/>
    <x v="2"/>
    <x v="3"/>
    <x v="1"/>
    <x v="3"/>
    <x v="2"/>
    <x v="0"/>
    <x v="0"/>
    <x v="2"/>
    <x v="1"/>
    <x v="0"/>
    <x v="0"/>
    <x v="0"/>
    <x v="0"/>
    <x v="0"/>
    <x v="0"/>
    <x v="0"/>
    <x v="0"/>
    <x v="0"/>
  </r>
  <r>
    <x v="0"/>
    <x v="0"/>
    <x v="1"/>
    <x v="0"/>
    <x v="6"/>
    <x v="0"/>
    <x v="2"/>
    <x v="2"/>
    <x v="0"/>
    <x v="2"/>
    <x v="2"/>
    <x v="2"/>
    <x v="0"/>
    <x v="3"/>
    <x v="0"/>
    <x v="0"/>
    <x v="0"/>
    <x v="2"/>
    <x v="3"/>
    <x v="4"/>
    <x v="2"/>
    <x v="2"/>
    <x v="0"/>
    <x v="0"/>
    <x v="1"/>
    <x v="2"/>
    <x v="0"/>
    <x v="3"/>
    <x v="0"/>
    <x v="0"/>
    <x v="2"/>
    <x v="0"/>
    <x v="2"/>
    <x v="3"/>
    <x v="1"/>
    <x v="2"/>
    <x v="2"/>
    <x v="0"/>
    <x v="0"/>
    <x v="4"/>
    <x v="0"/>
    <x v="0"/>
    <x v="0"/>
    <x v="0"/>
    <x v="0"/>
    <x v="0"/>
    <x v="0"/>
    <x v="0"/>
    <x v="0"/>
  </r>
  <r>
    <x v="0"/>
    <x v="0"/>
    <x v="1"/>
    <x v="0"/>
    <x v="6"/>
    <x v="0"/>
    <x v="0"/>
    <x v="1"/>
    <x v="0"/>
    <x v="2"/>
    <x v="2"/>
    <x v="1"/>
    <x v="2"/>
    <x v="0"/>
    <x v="0"/>
    <x v="3"/>
    <x v="3"/>
    <x v="1"/>
    <x v="3"/>
    <x v="4"/>
    <x v="2"/>
    <x v="2"/>
    <x v="0"/>
    <x v="0"/>
    <x v="0"/>
    <x v="0"/>
    <x v="0"/>
    <x v="0"/>
    <x v="0"/>
    <x v="0"/>
    <x v="2"/>
    <x v="1"/>
    <x v="0"/>
    <x v="3"/>
    <x v="1"/>
    <x v="2"/>
    <x v="0"/>
    <x v="3"/>
    <x v="2"/>
    <x v="2"/>
    <x v="0"/>
    <x v="0"/>
    <x v="0"/>
    <x v="0"/>
    <x v="0"/>
    <x v="0"/>
    <x v="0"/>
    <x v="0"/>
    <x v="0"/>
  </r>
  <r>
    <x v="0"/>
    <x v="0"/>
    <x v="1"/>
    <x v="0"/>
    <x v="6"/>
    <x v="1"/>
    <x v="2"/>
    <x v="0"/>
    <x v="4"/>
    <x v="2"/>
    <x v="0"/>
    <x v="4"/>
    <x v="4"/>
    <x v="5"/>
    <x v="4"/>
    <x v="4"/>
    <x v="0"/>
    <x v="0"/>
    <x v="3"/>
    <x v="3"/>
    <x v="4"/>
    <x v="4"/>
    <x v="3"/>
    <x v="2"/>
    <x v="1"/>
    <x v="4"/>
    <x v="4"/>
    <x v="3"/>
    <x v="0"/>
    <x v="0"/>
    <x v="2"/>
    <x v="4"/>
    <x v="0"/>
    <x v="2"/>
    <x v="1"/>
    <x v="0"/>
    <x v="0"/>
    <x v="5"/>
    <x v="0"/>
    <x v="4"/>
    <x v="0"/>
    <x v="0"/>
    <x v="0"/>
    <x v="0"/>
    <x v="0"/>
    <x v="0"/>
    <x v="0"/>
    <x v="0"/>
    <x v="0"/>
  </r>
  <r>
    <x v="0"/>
    <x v="0"/>
    <x v="1"/>
    <x v="0"/>
    <x v="6"/>
    <x v="0"/>
    <x v="0"/>
    <x v="2"/>
    <x v="2"/>
    <x v="3"/>
    <x v="2"/>
    <x v="2"/>
    <x v="6"/>
    <x v="3"/>
    <x v="0"/>
    <x v="3"/>
    <x v="3"/>
    <x v="2"/>
    <x v="1"/>
    <x v="2"/>
    <x v="2"/>
    <x v="0"/>
    <x v="0"/>
    <x v="2"/>
    <x v="2"/>
    <x v="3"/>
    <x v="2"/>
    <x v="0"/>
    <x v="0"/>
    <x v="2"/>
    <x v="0"/>
    <x v="3"/>
    <x v="3"/>
    <x v="3"/>
    <x v="1"/>
    <x v="3"/>
    <x v="0"/>
    <x v="3"/>
    <x v="2"/>
    <x v="0"/>
    <x v="0"/>
    <x v="0"/>
    <x v="0"/>
    <x v="0"/>
    <x v="0"/>
    <x v="0"/>
    <x v="0"/>
    <x v="0"/>
    <x v="0"/>
  </r>
  <r>
    <x v="0"/>
    <x v="0"/>
    <x v="1"/>
    <x v="0"/>
    <x v="6"/>
    <x v="1"/>
    <x v="2"/>
    <x v="0"/>
    <x v="4"/>
    <x v="1"/>
    <x v="1"/>
    <x v="0"/>
    <x v="2"/>
    <x v="0"/>
    <x v="2"/>
    <x v="0"/>
    <x v="0"/>
    <x v="2"/>
    <x v="2"/>
    <x v="0"/>
    <x v="5"/>
    <x v="2"/>
    <x v="2"/>
    <x v="2"/>
    <x v="1"/>
    <x v="4"/>
    <x v="4"/>
    <x v="2"/>
    <x v="1"/>
    <x v="4"/>
    <x v="4"/>
    <x v="4"/>
    <x v="2"/>
    <x v="4"/>
    <x v="1"/>
    <x v="4"/>
    <x v="2"/>
    <x v="0"/>
    <x v="0"/>
    <x v="0"/>
    <x v="0"/>
    <x v="0"/>
    <x v="0"/>
    <x v="0"/>
    <x v="0"/>
    <x v="0"/>
    <x v="0"/>
    <x v="0"/>
    <x v="0"/>
  </r>
  <r>
    <x v="0"/>
    <x v="0"/>
    <x v="1"/>
    <x v="0"/>
    <x v="6"/>
    <x v="0"/>
    <x v="2"/>
    <x v="3"/>
    <x v="4"/>
    <x v="0"/>
    <x v="0"/>
    <x v="4"/>
    <x v="2"/>
    <x v="5"/>
    <x v="4"/>
    <x v="4"/>
    <x v="3"/>
    <x v="1"/>
    <x v="1"/>
    <x v="0"/>
    <x v="4"/>
    <x v="2"/>
    <x v="2"/>
    <x v="0"/>
    <x v="1"/>
    <x v="0"/>
    <x v="0"/>
    <x v="3"/>
    <x v="0"/>
    <x v="3"/>
    <x v="2"/>
    <x v="4"/>
    <x v="4"/>
    <x v="0"/>
    <x v="0"/>
    <x v="0"/>
    <x v="4"/>
    <x v="2"/>
    <x v="3"/>
    <x v="1"/>
    <x v="0"/>
    <x v="0"/>
    <x v="0"/>
    <x v="0"/>
    <x v="0"/>
    <x v="0"/>
    <x v="0"/>
    <x v="0"/>
    <x v="0"/>
  </r>
  <r>
    <x v="0"/>
    <x v="0"/>
    <x v="1"/>
    <x v="0"/>
    <x v="6"/>
    <x v="1"/>
    <x v="2"/>
    <x v="0"/>
    <x v="0"/>
    <x v="1"/>
    <x v="0"/>
    <x v="0"/>
    <x v="2"/>
    <x v="5"/>
    <x v="2"/>
    <x v="0"/>
    <x v="0"/>
    <x v="2"/>
    <x v="3"/>
    <x v="0"/>
    <x v="1"/>
    <x v="2"/>
    <x v="2"/>
    <x v="2"/>
    <x v="0"/>
    <x v="4"/>
    <x v="3"/>
    <x v="3"/>
    <x v="0"/>
    <x v="0"/>
    <x v="2"/>
    <x v="0"/>
    <x v="4"/>
    <x v="0"/>
    <x v="1"/>
    <x v="1"/>
    <x v="1"/>
    <x v="1"/>
    <x v="0"/>
    <x v="0"/>
    <x v="0"/>
    <x v="0"/>
    <x v="0"/>
    <x v="0"/>
    <x v="0"/>
    <x v="0"/>
    <x v="0"/>
    <x v="0"/>
    <x v="0"/>
  </r>
  <r>
    <x v="0"/>
    <x v="0"/>
    <x v="1"/>
    <x v="0"/>
    <x v="6"/>
    <x v="0"/>
    <x v="2"/>
    <x v="0"/>
    <x v="4"/>
    <x v="0"/>
    <x v="3"/>
    <x v="0"/>
    <x v="4"/>
    <x v="0"/>
    <x v="0"/>
    <x v="0"/>
    <x v="3"/>
    <x v="0"/>
    <x v="3"/>
    <x v="0"/>
    <x v="0"/>
    <x v="2"/>
    <x v="2"/>
    <x v="2"/>
    <x v="4"/>
    <x v="5"/>
    <x v="5"/>
    <x v="0"/>
    <x v="0"/>
    <x v="2"/>
    <x v="0"/>
    <x v="0"/>
    <x v="0"/>
    <x v="3"/>
    <x v="2"/>
    <x v="0"/>
    <x v="2"/>
    <x v="0"/>
    <x v="0"/>
    <x v="3"/>
    <x v="0"/>
    <x v="0"/>
    <x v="0"/>
    <x v="0"/>
    <x v="0"/>
    <x v="0"/>
    <x v="0"/>
    <x v="0"/>
    <x v="0"/>
  </r>
  <r>
    <x v="0"/>
    <x v="0"/>
    <x v="1"/>
    <x v="0"/>
    <x v="6"/>
    <x v="0"/>
    <x v="3"/>
    <x v="5"/>
    <x v="3"/>
    <x v="3"/>
    <x v="4"/>
    <x v="6"/>
    <x v="4"/>
    <x v="3"/>
    <x v="5"/>
    <x v="2"/>
    <x v="3"/>
    <x v="3"/>
    <x v="4"/>
    <x v="3"/>
    <x v="0"/>
    <x v="0"/>
    <x v="0"/>
    <x v="4"/>
    <x v="3"/>
    <x v="2"/>
    <x v="2"/>
    <x v="0"/>
    <x v="0"/>
    <x v="2"/>
    <x v="0"/>
    <x v="3"/>
    <x v="5"/>
    <x v="1"/>
    <x v="3"/>
    <x v="3"/>
    <x v="0"/>
    <x v="3"/>
    <x v="2"/>
    <x v="2"/>
    <x v="0"/>
    <x v="0"/>
    <x v="0"/>
    <x v="0"/>
    <x v="0"/>
    <x v="0"/>
    <x v="0"/>
    <x v="0"/>
    <x v="0"/>
  </r>
  <r>
    <x v="0"/>
    <x v="0"/>
    <x v="1"/>
    <x v="0"/>
    <x v="6"/>
    <x v="1"/>
    <x v="3"/>
    <x v="2"/>
    <x v="2"/>
    <x v="2"/>
    <x v="3"/>
    <x v="0"/>
    <x v="1"/>
    <x v="2"/>
    <x v="0"/>
    <x v="2"/>
    <x v="0"/>
    <x v="3"/>
    <x v="2"/>
    <x v="2"/>
    <x v="0"/>
    <x v="2"/>
    <x v="2"/>
    <x v="2"/>
    <x v="1"/>
    <x v="0"/>
    <x v="3"/>
    <x v="2"/>
    <x v="0"/>
    <x v="0"/>
    <x v="3"/>
    <x v="2"/>
    <x v="3"/>
    <x v="3"/>
    <x v="1"/>
    <x v="0"/>
    <x v="3"/>
    <x v="0"/>
    <x v="0"/>
    <x v="0"/>
    <x v="0"/>
    <x v="0"/>
    <x v="0"/>
    <x v="0"/>
    <x v="0"/>
    <x v="0"/>
    <x v="0"/>
    <x v="0"/>
    <x v="0"/>
  </r>
  <r>
    <x v="0"/>
    <x v="0"/>
    <x v="1"/>
    <x v="0"/>
    <x v="1"/>
    <x v="0"/>
    <x v="2"/>
    <x v="0"/>
    <x v="1"/>
    <x v="1"/>
    <x v="0"/>
    <x v="2"/>
    <x v="1"/>
    <x v="5"/>
    <x v="4"/>
    <x v="0"/>
    <x v="0"/>
    <x v="3"/>
    <x v="3"/>
    <x v="1"/>
    <x v="5"/>
    <x v="1"/>
    <x v="4"/>
    <x v="1"/>
    <x v="1"/>
    <x v="0"/>
    <x v="4"/>
    <x v="0"/>
    <x v="1"/>
    <x v="1"/>
    <x v="0"/>
    <x v="3"/>
    <x v="5"/>
    <x v="1"/>
    <x v="0"/>
    <x v="1"/>
    <x v="0"/>
    <x v="1"/>
    <x v="0"/>
    <x v="3"/>
    <x v="0"/>
    <x v="0"/>
    <x v="0"/>
    <x v="0"/>
    <x v="0"/>
    <x v="0"/>
    <x v="0"/>
    <x v="0"/>
    <x v="0"/>
  </r>
  <r>
    <x v="0"/>
    <x v="0"/>
    <x v="1"/>
    <x v="0"/>
    <x v="1"/>
    <x v="0"/>
    <x v="0"/>
    <x v="0"/>
    <x v="0"/>
    <x v="3"/>
    <x v="2"/>
    <x v="2"/>
    <x v="2"/>
    <x v="3"/>
    <x v="0"/>
    <x v="3"/>
    <x v="3"/>
    <x v="2"/>
    <x v="2"/>
    <x v="0"/>
    <x v="5"/>
    <x v="2"/>
    <x v="0"/>
    <x v="2"/>
    <x v="1"/>
    <x v="2"/>
    <x v="0"/>
    <x v="2"/>
    <x v="5"/>
    <x v="3"/>
    <x v="2"/>
    <x v="0"/>
    <x v="4"/>
    <x v="1"/>
    <x v="1"/>
    <x v="2"/>
    <x v="0"/>
    <x v="0"/>
    <x v="0"/>
    <x v="0"/>
    <x v="0"/>
    <x v="0"/>
    <x v="0"/>
    <x v="0"/>
    <x v="0"/>
    <x v="0"/>
    <x v="0"/>
    <x v="0"/>
    <x v="0"/>
  </r>
  <r>
    <x v="0"/>
    <x v="0"/>
    <x v="1"/>
    <x v="0"/>
    <x v="1"/>
    <x v="0"/>
    <x v="2"/>
    <x v="0"/>
    <x v="4"/>
    <x v="2"/>
    <x v="0"/>
    <x v="0"/>
    <x v="2"/>
    <x v="3"/>
    <x v="0"/>
    <x v="0"/>
    <x v="2"/>
    <x v="0"/>
    <x v="2"/>
    <x v="4"/>
    <x v="4"/>
    <x v="0"/>
    <x v="0"/>
    <x v="0"/>
    <x v="4"/>
    <x v="3"/>
    <x v="5"/>
    <x v="3"/>
    <x v="0"/>
    <x v="0"/>
    <x v="2"/>
    <x v="3"/>
    <x v="0"/>
    <x v="2"/>
    <x v="1"/>
    <x v="2"/>
    <x v="2"/>
    <x v="0"/>
    <x v="0"/>
    <x v="2"/>
    <x v="0"/>
    <x v="0"/>
    <x v="0"/>
    <x v="0"/>
    <x v="0"/>
    <x v="0"/>
    <x v="0"/>
    <x v="0"/>
    <x v="0"/>
  </r>
  <r>
    <x v="0"/>
    <x v="0"/>
    <x v="1"/>
    <x v="0"/>
    <x v="1"/>
    <x v="1"/>
    <x v="2"/>
    <x v="2"/>
    <x v="4"/>
    <x v="3"/>
    <x v="3"/>
    <x v="2"/>
    <x v="4"/>
    <x v="3"/>
    <x v="2"/>
    <x v="0"/>
    <x v="0"/>
    <x v="3"/>
    <x v="2"/>
    <x v="4"/>
    <x v="0"/>
    <x v="0"/>
    <x v="0"/>
    <x v="2"/>
    <x v="1"/>
    <x v="2"/>
    <x v="5"/>
    <x v="0"/>
    <x v="0"/>
    <x v="0"/>
    <x v="2"/>
    <x v="0"/>
    <x v="2"/>
    <x v="0"/>
    <x v="2"/>
    <x v="2"/>
    <x v="2"/>
    <x v="5"/>
    <x v="0"/>
    <x v="0"/>
    <x v="0"/>
    <x v="0"/>
    <x v="0"/>
    <x v="0"/>
    <x v="0"/>
    <x v="0"/>
    <x v="0"/>
    <x v="0"/>
    <x v="0"/>
  </r>
  <r>
    <x v="0"/>
    <x v="0"/>
    <x v="1"/>
    <x v="0"/>
    <x v="1"/>
    <x v="1"/>
    <x v="2"/>
    <x v="0"/>
    <x v="4"/>
    <x v="0"/>
    <x v="3"/>
    <x v="0"/>
    <x v="4"/>
    <x v="5"/>
    <x v="2"/>
    <x v="4"/>
    <x v="5"/>
    <x v="2"/>
    <x v="0"/>
    <x v="0"/>
    <x v="5"/>
    <x v="0"/>
    <x v="0"/>
    <x v="2"/>
    <x v="1"/>
    <x v="2"/>
    <x v="5"/>
    <x v="0"/>
    <x v="0"/>
    <x v="3"/>
    <x v="3"/>
    <x v="4"/>
    <x v="5"/>
    <x v="4"/>
    <x v="1"/>
    <x v="0"/>
    <x v="2"/>
    <x v="2"/>
    <x v="0"/>
    <x v="0"/>
    <x v="0"/>
    <x v="0"/>
    <x v="0"/>
    <x v="0"/>
    <x v="0"/>
    <x v="0"/>
    <x v="0"/>
    <x v="0"/>
    <x v="0"/>
  </r>
  <r>
    <x v="0"/>
    <x v="0"/>
    <x v="1"/>
    <x v="0"/>
    <x v="1"/>
    <x v="0"/>
    <x v="3"/>
    <x v="0"/>
    <x v="4"/>
    <x v="1"/>
    <x v="4"/>
    <x v="2"/>
    <x v="0"/>
    <x v="3"/>
    <x v="5"/>
    <x v="2"/>
    <x v="0"/>
    <x v="0"/>
    <x v="1"/>
    <x v="3"/>
    <x v="2"/>
    <x v="0"/>
    <x v="0"/>
    <x v="0"/>
    <x v="4"/>
    <x v="2"/>
    <x v="0"/>
    <x v="0"/>
    <x v="0"/>
    <x v="0"/>
    <x v="0"/>
    <x v="0"/>
    <x v="0"/>
    <x v="0"/>
    <x v="2"/>
    <x v="2"/>
    <x v="4"/>
    <x v="2"/>
    <x v="2"/>
    <x v="1"/>
    <x v="0"/>
    <x v="0"/>
    <x v="0"/>
    <x v="0"/>
    <x v="0"/>
    <x v="0"/>
    <x v="0"/>
    <x v="0"/>
    <x v="0"/>
  </r>
  <r>
    <x v="0"/>
    <x v="0"/>
    <x v="1"/>
    <x v="0"/>
    <x v="1"/>
    <x v="2"/>
    <x v="3"/>
    <x v="2"/>
    <x v="0"/>
    <x v="2"/>
    <x v="2"/>
    <x v="6"/>
    <x v="0"/>
    <x v="2"/>
    <x v="0"/>
    <x v="2"/>
    <x v="3"/>
    <x v="3"/>
    <x v="2"/>
    <x v="4"/>
    <x v="2"/>
    <x v="2"/>
    <x v="2"/>
    <x v="3"/>
    <x v="2"/>
    <x v="2"/>
    <x v="2"/>
    <x v="2"/>
    <x v="0"/>
    <x v="0"/>
    <x v="2"/>
    <x v="0"/>
    <x v="3"/>
    <x v="3"/>
    <x v="1"/>
    <x v="2"/>
    <x v="2"/>
    <x v="0"/>
    <x v="2"/>
    <x v="0"/>
    <x v="0"/>
    <x v="0"/>
    <x v="0"/>
    <x v="0"/>
    <x v="0"/>
    <x v="0"/>
    <x v="0"/>
    <x v="0"/>
    <x v="0"/>
  </r>
  <r>
    <x v="0"/>
    <x v="0"/>
    <x v="1"/>
    <x v="0"/>
    <x v="1"/>
    <x v="1"/>
    <x v="2"/>
    <x v="2"/>
    <x v="4"/>
    <x v="0"/>
    <x v="1"/>
    <x v="2"/>
    <x v="0"/>
    <x v="3"/>
    <x v="0"/>
    <x v="3"/>
    <x v="0"/>
    <x v="3"/>
    <x v="2"/>
    <x v="0"/>
    <x v="4"/>
    <x v="0"/>
    <x v="2"/>
    <x v="0"/>
    <x v="1"/>
    <x v="2"/>
    <x v="0"/>
    <x v="3"/>
    <x v="0"/>
    <x v="3"/>
    <x v="3"/>
    <x v="2"/>
    <x v="0"/>
    <x v="3"/>
    <x v="1"/>
    <x v="0"/>
    <x v="0"/>
    <x v="0"/>
    <x v="4"/>
    <x v="0"/>
    <x v="0"/>
    <x v="0"/>
    <x v="0"/>
    <x v="0"/>
    <x v="0"/>
    <x v="0"/>
    <x v="0"/>
    <x v="0"/>
    <x v="0"/>
  </r>
  <r>
    <x v="0"/>
    <x v="0"/>
    <x v="1"/>
    <x v="0"/>
    <x v="1"/>
    <x v="0"/>
    <x v="3"/>
    <x v="5"/>
    <x v="3"/>
    <x v="4"/>
    <x v="2"/>
    <x v="3"/>
    <x v="0"/>
    <x v="3"/>
    <x v="5"/>
    <x v="2"/>
    <x v="2"/>
    <x v="2"/>
    <x v="2"/>
    <x v="3"/>
    <x v="2"/>
    <x v="0"/>
    <x v="2"/>
    <x v="2"/>
    <x v="2"/>
    <x v="3"/>
    <x v="0"/>
    <x v="0"/>
    <x v="0"/>
    <x v="0"/>
    <x v="0"/>
    <x v="3"/>
    <x v="3"/>
    <x v="1"/>
    <x v="3"/>
    <x v="3"/>
    <x v="3"/>
    <x v="3"/>
    <x v="2"/>
    <x v="2"/>
    <x v="0"/>
    <x v="0"/>
    <x v="0"/>
    <x v="0"/>
    <x v="0"/>
    <x v="0"/>
    <x v="0"/>
    <x v="0"/>
    <x v="0"/>
  </r>
  <r>
    <x v="0"/>
    <x v="0"/>
    <x v="1"/>
    <x v="0"/>
    <x v="1"/>
    <x v="0"/>
    <x v="2"/>
    <x v="0"/>
    <x v="0"/>
    <x v="2"/>
    <x v="2"/>
    <x v="2"/>
    <x v="0"/>
    <x v="3"/>
    <x v="0"/>
    <x v="3"/>
    <x v="0"/>
    <x v="2"/>
    <x v="2"/>
    <x v="1"/>
    <x v="2"/>
    <x v="4"/>
    <x v="1"/>
    <x v="0"/>
    <x v="1"/>
    <x v="0"/>
    <x v="3"/>
    <x v="3"/>
    <x v="0"/>
    <x v="0"/>
    <x v="2"/>
    <x v="2"/>
    <x v="0"/>
    <x v="3"/>
    <x v="1"/>
    <x v="4"/>
    <x v="4"/>
    <x v="2"/>
    <x v="3"/>
    <x v="3"/>
    <x v="0"/>
    <x v="0"/>
    <x v="0"/>
    <x v="0"/>
    <x v="0"/>
    <x v="0"/>
    <x v="0"/>
    <x v="0"/>
    <x v="0"/>
  </r>
  <r>
    <x v="0"/>
    <x v="0"/>
    <x v="1"/>
    <x v="0"/>
    <x v="1"/>
    <x v="0"/>
    <x v="4"/>
    <x v="3"/>
    <x v="4"/>
    <x v="0"/>
    <x v="0"/>
    <x v="4"/>
    <x v="4"/>
    <x v="4"/>
    <x v="3"/>
    <x v="4"/>
    <x v="5"/>
    <x v="3"/>
    <x v="0"/>
    <x v="3"/>
    <x v="3"/>
    <x v="1"/>
    <x v="1"/>
    <x v="4"/>
    <x v="4"/>
    <x v="4"/>
    <x v="3"/>
    <x v="0"/>
    <x v="0"/>
    <x v="4"/>
    <x v="0"/>
    <x v="0"/>
    <x v="0"/>
    <x v="4"/>
    <x v="4"/>
    <x v="4"/>
    <x v="4"/>
    <x v="0"/>
    <x v="0"/>
    <x v="4"/>
    <x v="0"/>
    <x v="0"/>
    <x v="0"/>
    <x v="0"/>
    <x v="0"/>
    <x v="0"/>
    <x v="0"/>
    <x v="0"/>
    <x v="0"/>
  </r>
  <r>
    <x v="0"/>
    <x v="0"/>
    <x v="1"/>
    <x v="0"/>
    <x v="1"/>
    <x v="0"/>
    <x v="0"/>
    <x v="2"/>
    <x v="2"/>
    <x v="3"/>
    <x v="3"/>
    <x v="3"/>
    <x v="2"/>
    <x v="2"/>
    <x v="0"/>
    <x v="3"/>
    <x v="3"/>
    <x v="3"/>
    <x v="2"/>
    <x v="3"/>
    <x v="2"/>
    <x v="0"/>
    <x v="0"/>
    <x v="3"/>
    <x v="1"/>
    <x v="2"/>
    <x v="3"/>
    <x v="0"/>
    <x v="4"/>
    <x v="2"/>
    <x v="0"/>
    <x v="2"/>
    <x v="2"/>
    <x v="2"/>
    <x v="1"/>
    <x v="2"/>
    <x v="2"/>
    <x v="0"/>
    <x v="2"/>
    <x v="0"/>
    <x v="0"/>
    <x v="0"/>
    <x v="0"/>
    <x v="0"/>
    <x v="0"/>
    <x v="0"/>
    <x v="0"/>
    <x v="0"/>
    <x v="0"/>
  </r>
  <r>
    <x v="0"/>
    <x v="0"/>
    <x v="1"/>
    <x v="0"/>
    <x v="1"/>
    <x v="1"/>
    <x v="0"/>
    <x v="5"/>
    <x v="0"/>
    <x v="3"/>
    <x v="2"/>
    <x v="0"/>
    <x v="0"/>
    <x v="3"/>
    <x v="5"/>
    <x v="3"/>
    <x v="6"/>
    <x v="3"/>
    <x v="2"/>
    <x v="4"/>
    <x v="0"/>
    <x v="2"/>
    <x v="2"/>
    <x v="2"/>
    <x v="1"/>
    <x v="3"/>
    <x v="2"/>
    <x v="6"/>
    <x v="6"/>
    <x v="3"/>
    <x v="2"/>
    <x v="4"/>
    <x v="2"/>
    <x v="3"/>
    <x v="1"/>
    <x v="0"/>
    <x v="0"/>
    <x v="0"/>
    <x v="0"/>
    <x v="2"/>
    <x v="0"/>
    <x v="0"/>
    <x v="0"/>
    <x v="0"/>
    <x v="0"/>
    <x v="0"/>
    <x v="0"/>
    <x v="0"/>
    <x v="0"/>
  </r>
  <r>
    <x v="0"/>
    <x v="0"/>
    <x v="1"/>
    <x v="0"/>
    <x v="1"/>
    <x v="1"/>
    <x v="2"/>
    <x v="0"/>
    <x v="2"/>
    <x v="3"/>
    <x v="3"/>
    <x v="3"/>
    <x v="4"/>
    <x v="0"/>
    <x v="0"/>
    <x v="3"/>
    <x v="0"/>
    <x v="2"/>
    <x v="3"/>
    <x v="4"/>
    <x v="5"/>
    <x v="1"/>
    <x v="0"/>
    <x v="2"/>
    <x v="0"/>
    <x v="2"/>
    <x v="0"/>
    <x v="2"/>
    <x v="4"/>
    <x v="0"/>
    <x v="2"/>
    <x v="0"/>
    <x v="2"/>
    <x v="1"/>
    <x v="1"/>
    <x v="2"/>
    <x v="0"/>
    <x v="5"/>
    <x v="0"/>
    <x v="0"/>
    <x v="0"/>
    <x v="0"/>
    <x v="0"/>
    <x v="0"/>
    <x v="0"/>
    <x v="0"/>
    <x v="0"/>
    <x v="0"/>
    <x v="0"/>
  </r>
  <r>
    <x v="0"/>
    <x v="0"/>
    <x v="1"/>
    <x v="0"/>
    <x v="1"/>
    <x v="0"/>
    <x v="4"/>
    <x v="5"/>
    <x v="4"/>
    <x v="3"/>
    <x v="0"/>
    <x v="2"/>
    <x v="4"/>
    <x v="3"/>
    <x v="5"/>
    <x v="2"/>
    <x v="3"/>
    <x v="3"/>
    <x v="3"/>
    <x v="0"/>
    <x v="2"/>
    <x v="4"/>
    <x v="0"/>
    <x v="0"/>
    <x v="1"/>
    <x v="0"/>
    <x v="3"/>
    <x v="0"/>
    <x v="0"/>
    <x v="2"/>
    <x v="0"/>
    <x v="0"/>
    <x v="3"/>
    <x v="3"/>
    <x v="3"/>
    <x v="2"/>
    <x v="0"/>
    <x v="3"/>
    <x v="2"/>
    <x v="2"/>
    <x v="0"/>
    <x v="0"/>
    <x v="0"/>
    <x v="0"/>
    <x v="0"/>
    <x v="0"/>
    <x v="0"/>
    <x v="0"/>
    <x v="0"/>
  </r>
  <r>
    <x v="0"/>
    <x v="0"/>
    <x v="1"/>
    <x v="0"/>
    <x v="1"/>
    <x v="0"/>
    <x v="0"/>
    <x v="2"/>
    <x v="2"/>
    <x v="2"/>
    <x v="2"/>
    <x v="2"/>
    <x v="0"/>
    <x v="3"/>
    <x v="5"/>
    <x v="2"/>
    <x v="3"/>
    <x v="3"/>
    <x v="3"/>
    <x v="2"/>
    <x v="2"/>
    <x v="0"/>
    <x v="0"/>
    <x v="2"/>
    <x v="3"/>
    <x v="2"/>
    <x v="3"/>
    <x v="3"/>
    <x v="0"/>
    <x v="0"/>
    <x v="0"/>
    <x v="2"/>
    <x v="2"/>
    <x v="3"/>
    <x v="3"/>
    <x v="2"/>
    <x v="2"/>
    <x v="0"/>
    <x v="0"/>
    <x v="0"/>
    <x v="0"/>
    <x v="0"/>
    <x v="0"/>
    <x v="0"/>
    <x v="0"/>
    <x v="0"/>
    <x v="0"/>
    <x v="0"/>
    <x v="0"/>
  </r>
  <r>
    <x v="0"/>
    <x v="0"/>
    <x v="1"/>
    <x v="0"/>
    <x v="1"/>
    <x v="1"/>
    <x v="2"/>
    <x v="2"/>
    <x v="4"/>
    <x v="3"/>
    <x v="2"/>
    <x v="3"/>
    <x v="2"/>
    <x v="3"/>
    <x v="0"/>
    <x v="2"/>
    <x v="2"/>
    <x v="0"/>
    <x v="4"/>
    <x v="2"/>
    <x v="0"/>
    <x v="2"/>
    <x v="2"/>
    <x v="2"/>
    <x v="0"/>
    <x v="0"/>
    <x v="3"/>
    <x v="2"/>
    <x v="0"/>
    <x v="0"/>
    <x v="3"/>
    <x v="0"/>
    <x v="0"/>
    <x v="3"/>
    <x v="3"/>
    <x v="4"/>
    <x v="0"/>
    <x v="0"/>
    <x v="2"/>
    <x v="2"/>
    <x v="0"/>
    <x v="0"/>
    <x v="0"/>
    <x v="0"/>
    <x v="0"/>
    <x v="0"/>
    <x v="0"/>
    <x v="0"/>
    <x v="0"/>
  </r>
  <r>
    <x v="0"/>
    <x v="0"/>
    <x v="1"/>
    <x v="0"/>
    <x v="1"/>
    <x v="0"/>
    <x v="2"/>
    <x v="2"/>
    <x v="0"/>
    <x v="2"/>
    <x v="2"/>
    <x v="3"/>
    <x v="0"/>
    <x v="3"/>
    <x v="5"/>
    <x v="3"/>
    <x v="0"/>
    <x v="2"/>
    <x v="2"/>
    <x v="4"/>
    <x v="2"/>
    <x v="2"/>
    <x v="0"/>
    <x v="3"/>
    <x v="2"/>
    <x v="3"/>
    <x v="0"/>
    <x v="0"/>
    <x v="0"/>
    <x v="0"/>
    <x v="2"/>
    <x v="3"/>
    <x v="0"/>
    <x v="3"/>
    <x v="3"/>
    <x v="2"/>
    <x v="2"/>
    <x v="0"/>
    <x v="0"/>
    <x v="3"/>
    <x v="0"/>
    <x v="0"/>
    <x v="0"/>
    <x v="0"/>
    <x v="0"/>
    <x v="0"/>
    <x v="0"/>
    <x v="0"/>
    <x v="0"/>
  </r>
  <r>
    <x v="0"/>
    <x v="0"/>
    <x v="1"/>
    <x v="0"/>
    <x v="1"/>
    <x v="0"/>
    <x v="2"/>
    <x v="0"/>
    <x v="1"/>
    <x v="2"/>
    <x v="1"/>
    <x v="0"/>
    <x v="0"/>
    <x v="0"/>
    <x v="2"/>
    <x v="0"/>
    <x v="0"/>
    <x v="3"/>
    <x v="4"/>
    <x v="0"/>
    <x v="4"/>
    <x v="1"/>
    <x v="1"/>
    <x v="0"/>
    <x v="4"/>
    <x v="0"/>
    <x v="0"/>
    <x v="3"/>
    <x v="4"/>
    <x v="0"/>
    <x v="0"/>
    <x v="1"/>
    <x v="2"/>
    <x v="2"/>
    <x v="3"/>
    <x v="2"/>
    <x v="4"/>
    <x v="2"/>
    <x v="4"/>
    <x v="4"/>
    <x v="0"/>
    <x v="0"/>
    <x v="0"/>
    <x v="0"/>
    <x v="0"/>
    <x v="0"/>
    <x v="0"/>
    <x v="0"/>
    <x v="0"/>
  </r>
  <r>
    <x v="0"/>
    <x v="0"/>
    <x v="1"/>
    <x v="0"/>
    <x v="1"/>
    <x v="0"/>
    <x v="0"/>
    <x v="5"/>
    <x v="3"/>
    <x v="3"/>
    <x v="4"/>
    <x v="3"/>
    <x v="0"/>
    <x v="3"/>
    <x v="5"/>
    <x v="3"/>
    <x v="3"/>
    <x v="4"/>
    <x v="2"/>
    <x v="3"/>
    <x v="2"/>
    <x v="0"/>
    <x v="0"/>
    <x v="4"/>
    <x v="2"/>
    <x v="3"/>
    <x v="2"/>
    <x v="0"/>
    <x v="0"/>
    <x v="2"/>
    <x v="0"/>
    <x v="3"/>
    <x v="3"/>
    <x v="1"/>
    <x v="3"/>
    <x v="3"/>
    <x v="0"/>
    <x v="0"/>
    <x v="2"/>
    <x v="2"/>
    <x v="0"/>
    <x v="0"/>
    <x v="0"/>
    <x v="0"/>
    <x v="0"/>
    <x v="0"/>
    <x v="0"/>
    <x v="0"/>
    <x v="0"/>
  </r>
  <r>
    <x v="0"/>
    <x v="0"/>
    <x v="1"/>
    <x v="0"/>
    <x v="1"/>
    <x v="1"/>
    <x v="0"/>
    <x v="2"/>
    <x v="2"/>
    <x v="2"/>
    <x v="2"/>
    <x v="3"/>
    <x v="0"/>
    <x v="0"/>
    <x v="0"/>
    <x v="3"/>
    <x v="0"/>
    <x v="2"/>
    <x v="2"/>
    <x v="4"/>
    <x v="0"/>
    <x v="2"/>
    <x v="0"/>
    <x v="2"/>
    <x v="2"/>
    <x v="2"/>
    <x v="3"/>
    <x v="2"/>
    <x v="0"/>
    <x v="0"/>
    <x v="2"/>
    <x v="0"/>
    <x v="0"/>
    <x v="3"/>
    <x v="1"/>
    <x v="0"/>
    <x v="0"/>
    <x v="3"/>
    <x v="0"/>
    <x v="0"/>
    <x v="0"/>
    <x v="0"/>
    <x v="0"/>
    <x v="0"/>
    <x v="0"/>
    <x v="0"/>
    <x v="0"/>
    <x v="0"/>
    <x v="0"/>
  </r>
  <r>
    <x v="0"/>
    <x v="0"/>
    <x v="1"/>
    <x v="0"/>
    <x v="6"/>
    <x v="1"/>
    <x v="0"/>
    <x v="2"/>
    <x v="2"/>
    <x v="2"/>
    <x v="3"/>
    <x v="2"/>
    <x v="0"/>
    <x v="3"/>
    <x v="0"/>
    <x v="3"/>
    <x v="0"/>
    <x v="1"/>
    <x v="2"/>
    <x v="2"/>
    <x v="0"/>
    <x v="0"/>
    <x v="0"/>
    <x v="2"/>
    <x v="1"/>
    <x v="2"/>
    <x v="0"/>
    <x v="3"/>
    <x v="4"/>
    <x v="0"/>
    <x v="2"/>
    <x v="2"/>
    <x v="3"/>
    <x v="3"/>
    <x v="1"/>
    <x v="2"/>
    <x v="2"/>
    <x v="0"/>
    <x v="0"/>
    <x v="0"/>
    <x v="0"/>
    <x v="0"/>
    <x v="0"/>
    <x v="0"/>
    <x v="0"/>
    <x v="0"/>
    <x v="0"/>
    <x v="0"/>
    <x v="0"/>
  </r>
  <r>
    <x v="0"/>
    <x v="0"/>
    <x v="1"/>
    <x v="0"/>
    <x v="6"/>
    <x v="0"/>
    <x v="3"/>
    <x v="2"/>
    <x v="2"/>
    <x v="3"/>
    <x v="2"/>
    <x v="2"/>
    <x v="0"/>
    <x v="3"/>
    <x v="0"/>
    <x v="0"/>
    <x v="0"/>
    <x v="1"/>
    <x v="1"/>
    <x v="4"/>
    <x v="4"/>
    <x v="1"/>
    <x v="0"/>
    <x v="3"/>
    <x v="0"/>
    <x v="0"/>
    <x v="3"/>
    <x v="0"/>
    <x v="0"/>
    <x v="2"/>
    <x v="0"/>
    <x v="0"/>
    <x v="5"/>
    <x v="1"/>
    <x v="3"/>
    <x v="0"/>
    <x v="4"/>
    <x v="5"/>
    <x v="2"/>
    <x v="2"/>
    <x v="0"/>
    <x v="0"/>
    <x v="0"/>
    <x v="0"/>
    <x v="0"/>
    <x v="0"/>
    <x v="0"/>
    <x v="0"/>
    <x v="0"/>
  </r>
  <r>
    <x v="0"/>
    <x v="0"/>
    <x v="1"/>
    <x v="0"/>
    <x v="6"/>
    <x v="0"/>
    <x v="2"/>
    <x v="2"/>
    <x v="0"/>
    <x v="2"/>
    <x v="4"/>
    <x v="0"/>
    <x v="4"/>
    <x v="2"/>
    <x v="0"/>
    <x v="2"/>
    <x v="6"/>
    <x v="2"/>
    <x v="4"/>
    <x v="3"/>
    <x v="2"/>
    <x v="2"/>
    <x v="2"/>
    <x v="3"/>
    <x v="3"/>
    <x v="0"/>
    <x v="3"/>
    <x v="3"/>
    <x v="0"/>
    <x v="0"/>
    <x v="0"/>
    <x v="0"/>
    <x v="3"/>
    <x v="0"/>
    <x v="3"/>
    <x v="2"/>
    <x v="0"/>
    <x v="2"/>
    <x v="0"/>
    <x v="2"/>
    <x v="0"/>
    <x v="0"/>
    <x v="0"/>
    <x v="0"/>
    <x v="0"/>
    <x v="0"/>
    <x v="0"/>
    <x v="0"/>
    <x v="0"/>
  </r>
  <r>
    <x v="0"/>
    <x v="0"/>
    <x v="1"/>
    <x v="0"/>
    <x v="3"/>
    <x v="0"/>
    <x v="2"/>
    <x v="2"/>
    <x v="2"/>
    <x v="2"/>
    <x v="3"/>
    <x v="3"/>
    <x v="0"/>
    <x v="3"/>
    <x v="0"/>
    <x v="3"/>
    <x v="3"/>
    <x v="2"/>
    <x v="2"/>
    <x v="3"/>
    <x v="2"/>
    <x v="0"/>
    <x v="0"/>
    <x v="0"/>
    <x v="1"/>
    <x v="2"/>
    <x v="0"/>
    <x v="0"/>
    <x v="0"/>
    <x v="2"/>
    <x v="0"/>
    <x v="3"/>
    <x v="3"/>
    <x v="1"/>
    <x v="2"/>
    <x v="2"/>
    <x v="4"/>
    <x v="2"/>
    <x v="0"/>
    <x v="0"/>
    <x v="0"/>
    <x v="0"/>
    <x v="0"/>
    <x v="0"/>
    <x v="0"/>
    <x v="0"/>
    <x v="0"/>
    <x v="0"/>
    <x v="0"/>
  </r>
  <r>
    <x v="0"/>
    <x v="0"/>
    <x v="1"/>
    <x v="0"/>
    <x v="3"/>
    <x v="0"/>
    <x v="0"/>
    <x v="2"/>
    <x v="2"/>
    <x v="2"/>
    <x v="1"/>
    <x v="2"/>
    <x v="2"/>
    <x v="3"/>
    <x v="0"/>
    <x v="3"/>
    <x v="2"/>
    <x v="1"/>
    <x v="1"/>
    <x v="3"/>
    <x v="2"/>
    <x v="1"/>
    <x v="0"/>
    <x v="2"/>
    <x v="5"/>
    <x v="3"/>
    <x v="2"/>
    <x v="0"/>
    <x v="0"/>
    <x v="2"/>
    <x v="0"/>
    <x v="3"/>
    <x v="3"/>
    <x v="5"/>
    <x v="1"/>
    <x v="3"/>
    <x v="4"/>
    <x v="3"/>
    <x v="2"/>
    <x v="0"/>
    <x v="0"/>
    <x v="0"/>
    <x v="0"/>
    <x v="0"/>
    <x v="0"/>
    <x v="0"/>
    <x v="0"/>
    <x v="0"/>
    <x v="0"/>
  </r>
  <r>
    <x v="0"/>
    <x v="0"/>
    <x v="1"/>
    <x v="0"/>
    <x v="3"/>
    <x v="1"/>
    <x v="2"/>
    <x v="3"/>
    <x v="4"/>
    <x v="3"/>
    <x v="5"/>
    <x v="0"/>
    <x v="2"/>
    <x v="3"/>
    <x v="6"/>
    <x v="0"/>
    <x v="6"/>
    <x v="5"/>
    <x v="0"/>
    <x v="4"/>
    <x v="1"/>
    <x v="2"/>
    <x v="2"/>
    <x v="2"/>
    <x v="1"/>
    <x v="0"/>
    <x v="4"/>
    <x v="5"/>
    <x v="1"/>
    <x v="4"/>
    <x v="4"/>
    <x v="4"/>
    <x v="4"/>
    <x v="4"/>
    <x v="3"/>
    <x v="4"/>
    <x v="1"/>
    <x v="2"/>
    <x v="3"/>
    <x v="2"/>
    <x v="0"/>
    <x v="0"/>
    <x v="0"/>
    <x v="0"/>
    <x v="0"/>
    <x v="0"/>
    <x v="0"/>
    <x v="0"/>
    <x v="0"/>
  </r>
  <r>
    <x v="0"/>
    <x v="0"/>
    <x v="1"/>
    <x v="0"/>
    <x v="3"/>
    <x v="0"/>
    <x v="0"/>
    <x v="0"/>
    <x v="2"/>
    <x v="3"/>
    <x v="2"/>
    <x v="2"/>
    <x v="0"/>
    <x v="3"/>
    <x v="0"/>
    <x v="3"/>
    <x v="6"/>
    <x v="3"/>
    <x v="2"/>
    <x v="3"/>
    <x v="2"/>
    <x v="0"/>
    <x v="4"/>
    <x v="2"/>
    <x v="2"/>
    <x v="2"/>
    <x v="0"/>
    <x v="0"/>
    <x v="0"/>
    <x v="2"/>
    <x v="0"/>
    <x v="2"/>
    <x v="5"/>
    <x v="1"/>
    <x v="3"/>
    <x v="3"/>
    <x v="4"/>
    <x v="0"/>
    <x v="2"/>
    <x v="0"/>
    <x v="0"/>
    <x v="0"/>
    <x v="0"/>
    <x v="0"/>
    <x v="0"/>
    <x v="0"/>
    <x v="0"/>
    <x v="0"/>
    <x v="0"/>
  </r>
  <r>
    <x v="0"/>
    <x v="0"/>
    <x v="1"/>
    <x v="0"/>
    <x v="3"/>
    <x v="3"/>
    <x v="3"/>
    <x v="5"/>
    <x v="3"/>
    <x v="4"/>
    <x v="4"/>
    <x v="6"/>
    <x v="4"/>
    <x v="2"/>
    <x v="5"/>
    <x v="2"/>
    <x v="2"/>
    <x v="4"/>
    <x v="4"/>
    <x v="3"/>
    <x v="1"/>
    <x v="3"/>
    <x v="4"/>
    <x v="4"/>
    <x v="3"/>
    <x v="5"/>
    <x v="5"/>
    <x v="0"/>
    <x v="0"/>
    <x v="2"/>
    <x v="0"/>
    <x v="2"/>
    <x v="3"/>
    <x v="1"/>
    <x v="3"/>
    <x v="3"/>
    <x v="3"/>
    <x v="3"/>
    <x v="2"/>
    <x v="2"/>
    <x v="0"/>
    <x v="0"/>
    <x v="0"/>
    <x v="0"/>
    <x v="0"/>
    <x v="0"/>
    <x v="0"/>
    <x v="0"/>
    <x v="0"/>
  </r>
  <r>
    <x v="0"/>
    <x v="0"/>
    <x v="1"/>
    <x v="0"/>
    <x v="3"/>
    <x v="0"/>
    <x v="0"/>
    <x v="2"/>
    <x v="2"/>
    <x v="2"/>
    <x v="3"/>
    <x v="0"/>
    <x v="0"/>
    <x v="3"/>
    <x v="0"/>
    <x v="3"/>
    <x v="3"/>
    <x v="3"/>
    <x v="2"/>
    <x v="2"/>
    <x v="4"/>
    <x v="0"/>
    <x v="0"/>
    <x v="2"/>
    <x v="2"/>
    <x v="2"/>
    <x v="0"/>
    <x v="3"/>
    <x v="0"/>
    <x v="2"/>
    <x v="0"/>
    <x v="2"/>
    <x v="0"/>
    <x v="3"/>
    <x v="1"/>
    <x v="2"/>
    <x v="4"/>
    <x v="5"/>
    <x v="0"/>
    <x v="0"/>
    <x v="0"/>
    <x v="0"/>
    <x v="0"/>
    <x v="0"/>
    <x v="0"/>
    <x v="0"/>
    <x v="0"/>
    <x v="0"/>
    <x v="0"/>
  </r>
  <r>
    <x v="0"/>
    <x v="0"/>
    <x v="1"/>
    <x v="0"/>
    <x v="3"/>
    <x v="0"/>
    <x v="3"/>
    <x v="5"/>
    <x v="4"/>
    <x v="0"/>
    <x v="0"/>
    <x v="6"/>
    <x v="2"/>
    <x v="5"/>
    <x v="6"/>
    <x v="4"/>
    <x v="0"/>
    <x v="2"/>
    <x v="3"/>
    <x v="3"/>
    <x v="2"/>
    <x v="3"/>
    <x v="0"/>
    <x v="4"/>
    <x v="3"/>
    <x v="3"/>
    <x v="2"/>
    <x v="2"/>
    <x v="4"/>
    <x v="0"/>
    <x v="0"/>
    <x v="3"/>
    <x v="5"/>
    <x v="1"/>
    <x v="3"/>
    <x v="3"/>
    <x v="3"/>
    <x v="0"/>
    <x v="1"/>
    <x v="3"/>
    <x v="0"/>
    <x v="0"/>
    <x v="0"/>
    <x v="0"/>
    <x v="0"/>
    <x v="0"/>
    <x v="0"/>
    <x v="0"/>
    <x v="0"/>
  </r>
  <r>
    <x v="0"/>
    <x v="0"/>
    <x v="1"/>
    <x v="0"/>
    <x v="3"/>
    <x v="0"/>
    <x v="3"/>
    <x v="0"/>
    <x v="2"/>
    <x v="3"/>
    <x v="3"/>
    <x v="3"/>
    <x v="0"/>
    <x v="2"/>
    <x v="0"/>
    <x v="3"/>
    <x v="0"/>
    <x v="3"/>
    <x v="4"/>
    <x v="2"/>
    <x v="0"/>
    <x v="1"/>
    <x v="0"/>
    <x v="4"/>
    <x v="2"/>
    <x v="3"/>
    <x v="2"/>
    <x v="0"/>
    <x v="0"/>
    <x v="2"/>
    <x v="0"/>
    <x v="1"/>
    <x v="3"/>
    <x v="0"/>
    <x v="0"/>
    <x v="2"/>
    <x v="2"/>
    <x v="0"/>
    <x v="2"/>
    <x v="0"/>
    <x v="0"/>
    <x v="0"/>
    <x v="0"/>
    <x v="0"/>
    <x v="0"/>
    <x v="0"/>
    <x v="0"/>
    <x v="0"/>
    <x v="0"/>
  </r>
  <r>
    <x v="0"/>
    <x v="0"/>
    <x v="1"/>
    <x v="0"/>
    <x v="3"/>
    <x v="1"/>
    <x v="0"/>
    <x v="5"/>
    <x v="2"/>
    <x v="4"/>
    <x v="1"/>
    <x v="3"/>
    <x v="0"/>
    <x v="2"/>
    <x v="5"/>
    <x v="2"/>
    <x v="3"/>
    <x v="3"/>
    <x v="4"/>
    <x v="3"/>
    <x v="2"/>
    <x v="0"/>
    <x v="0"/>
    <x v="3"/>
    <x v="0"/>
    <x v="2"/>
    <x v="2"/>
    <x v="0"/>
    <x v="0"/>
    <x v="2"/>
    <x v="0"/>
    <x v="2"/>
    <x v="5"/>
    <x v="1"/>
    <x v="3"/>
    <x v="3"/>
    <x v="0"/>
    <x v="0"/>
    <x v="2"/>
    <x v="2"/>
    <x v="0"/>
    <x v="0"/>
    <x v="0"/>
    <x v="0"/>
    <x v="0"/>
    <x v="0"/>
    <x v="0"/>
    <x v="0"/>
    <x v="0"/>
  </r>
  <r>
    <x v="0"/>
    <x v="0"/>
    <x v="1"/>
    <x v="0"/>
    <x v="3"/>
    <x v="0"/>
    <x v="3"/>
    <x v="5"/>
    <x v="2"/>
    <x v="4"/>
    <x v="4"/>
    <x v="3"/>
    <x v="4"/>
    <x v="3"/>
    <x v="5"/>
    <x v="2"/>
    <x v="0"/>
    <x v="4"/>
    <x v="2"/>
    <x v="2"/>
    <x v="2"/>
    <x v="3"/>
    <x v="0"/>
    <x v="3"/>
    <x v="2"/>
    <x v="3"/>
    <x v="0"/>
    <x v="3"/>
    <x v="0"/>
    <x v="0"/>
    <x v="2"/>
    <x v="3"/>
    <x v="3"/>
    <x v="1"/>
    <x v="3"/>
    <x v="0"/>
    <x v="3"/>
    <x v="0"/>
    <x v="2"/>
    <x v="2"/>
    <x v="0"/>
    <x v="0"/>
    <x v="0"/>
    <x v="0"/>
    <x v="0"/>
    <x v="0"/>
    <x v="0"/>
    <x v="0"/>
    <x v="0"/>
  </r>
  <r>
    <x v="0"/>
    <x v="0"/>
    <x v="1"/>
    <x v="0"/>
    <x v="3"/>
    <x v="1"/>
    <x v="1"/>
    <x v="3"/>
    <x v="2"/>
    <x v="2"/>
    <x v="0"/>
    <x v="0"/>
    <x v="2"/>
    <x v="5"/>
    <x v="3"/>
    <x v="4"/>
    <x v="0"/>
    <x v="0"/>
    <x v="1"/>
    <x v="2"/>
    <x v="0"/>
    <x v="0"/>
    <x v="0"/>
    <x v="0"/>
    <x v="0"/>
    <x v="0"/>
    <x v="4"/>
    <x v="4"/>
    <x v="0"/>
    <x v="3"/>
    <x v="4"/>
    <x v="1"/>
    <x v="2"/>
    <x v="1"/>
    <x v="1"/>
    <x v="4"/>
    <x v="0"/>
    <x v="2"/>
    <x v="4"/>
    <x v="1"/>
    <x v="0"/>
    <x v="0"/>
    <x v="0"/>
    <x v="0"/>
    <x v="0"/>
    <x v="0"/>
    <x v="0"/>
    <x v="0"/>
    <x v="0"/>
  </r>
  <r>
    <x v="0"/>
    <x v="0"/>
    <x v="1"/>
    <x v="0"/>
    <x v="3"/>
    <x v="0"/>
    <x v="3"/>
    <x v="5"/>
    <x v="2"/>
    <x v="4"/>
    <x v="4"/>
    <x v="3"/>
    <x v="4"/>
    <x v="2"/>
    <x v="5"/>
    <x v="2"/>
    <x v="3"/>
    <x v="4"/>
    <x v="2"/>
    <x v="3"/>
    <x v="2"/>
    <x v="0"/>
    <x v="0"/>
    <x v="4"/>
    <x v="3"/>
    <x v="3"/>
    <x v="2"/>
    <x v="0"/>
    <x v="0"/>
    <x v="2"/>
    <x v="0"/>
    <x v="3"/>
    <x v="3"/>
    <x v="1"/>
    <x v="3"/>
    <x v="3"/>
    <x v="0"/>
    <x v="4"/>
    <x v="0"/>
    <x v="2"/>
    <x v="0"/>
    <x v="0"/>
    <x v="0"/>
    <x v="0"/>
    <x v="0"/>
    <x v="0"/>
    <x v="0"/>
    <x v="0"/>
    <x v="0"/>
  </r>
  <r>
    <x v="0"/>
    <x v="0"/>
    <x v="1"/>
    <x v="0"/>
    <x v="3"/>
    <x v="1"/>
    <x v="1"/>
    <x v="1"/>
    <x v="4"/>
    <x v="2"/>
    <x v="0"/>
    <x v="0"/>
    <x v="4"/>
    <x v="3"/>
    <x v="0"/>
    <x v="0"/>
    <x v="5"/>
    <x v="2"/>
    <x v="0"/>
    <x v="1"/>
    <x v="0"/>
    <x v="2"/>
    <x v="0"/>
    <x v="0"/>
    <x v="4"/>
    <x v="0"/>
    <x v="4"/>
    <x v="5"/>
    <x v="4"/>
    <x v="3"/>
    <x v="2"/>
    <x v="4"/>
    <x v="4"/>
    <x v="0"/>
    <x v="0"/>
    <x v="0"/>
    <x v="2"/>
    <x v="0"/>
    <x v="0"/>
    <x v="4"/>
    <x v="0"/>
    <x v="0"/>
    <x v="0"/>
    <x v="0"/>
    <x v="0"/>
    <x v="0"/>
    <x v="0"/>
    <x v="0"/>
    <x v="0"/>
  </r>
  <r>
    <x v="0"/>
    <x v="0"/>
    <x v="1"/>
    <x v="0"/>
    <x v="3"/>
    <x v="0"/>
    <x v="0"/>
    <x v="0"/>
    <x v="2"/>
    <x v="3"/>
    <x v="0"/>
    <x v="4"/>
    <x v="4"/>
    <x v="3"/>
    <x v="0"/>
    <x v="2"/>
    <x v="0"/>
    <x v="3"/>
    <x v="3"/>
    <x v="3"/>
    <x v="2"/>
    <x v="2"/>
    <x v="0"/>
    <x v="0"/>
    <x v="2"/>
    <x v="2"/>
    <x v="3"/>
    <x v="3"/>
    <x v="0"/>
    <x v="2"/>
    <x v="3"/>
    <x v="3"/>
    <x v="2"/>
    <x v="2"/>
    <x v="2"/>
    <x v="2"/>
    <x v="3"/>
    <x v="3"/>
    <x v="2"/>
    <x v="2"/>
    <x v="0"/>
    <x v="0"/>
    <x v="0"/>
    <x v="0"/>
    <x v="0"/>
    <x v="0"/>
    <x v="0"/>
    <x v="0"/>
    <x v="0"/>
  </r>
  <r>
    <x v="0"/>
    <x v="0"/>
    <x v="1"/>
    <x v="0"/>
    <x v="3"/>
    <x v="1"/>
    <x v="2"/>
    <x v="0"/>
    <x v="0"/>
    <x v="0"/>
    <x v="3"/>
    <x v="3"/>
    <x v="0"/>
    <x v="0"/>
    <x v="0"/>
    <x v="3"/>
    <x v="3"/>
    <x v="2"/>
    <x v="3"/>
    <x v="2"/>
    <x v="4"/>
    <x v="2"/>
    <x v="2"/>
    <x v="0"/>
    <x v="4"/>
    <x v="2"/>
    <x v="0"/>
    <x v="0"/>
    <x v="4"/>
    <x v="0"/>
    <x v="2"/>
    <x v="4"/>
    <x v="2"/>
    <x v="0"/>
    <x v="1"/>
    <x v="0"/>
    <x v="0"/>
    <x v="5"/>
    <x v="2"/>
    <x v="2"/>
    <x v="0"/>
    <x v="0"/>
    <x v="0"/>
    <x v="0"/>
    <x v="0"/>
    <x v="0"/>
    <x v="0"/>
    <x v="0"/>
    <x v="0"/>
  </r>
  <r>
    <x v="0"/>
    <x v="0"/>
    <x v="1"/>
    <x v="0"/>
    <x v="3"/>
    <x v="0"/>
    <x v="3"/>
    <x v="5"/>
    <x v="3"/>
    <x v="3"/>
    <x v="4"/>
    <x v="3"/>
    <x v="2"/>
    <x v="3"/>
    <x v="5"/>
    <x v="2"/>
    <x v="3"/>
    <x v="3"/>
    <x v="3"/>
    <x v="3"/>
    <x v="2"/>
    <x v="0"/>
    <x v="2"/>
    <x v="3"/>
    <x v="2"/>
    <x v="2"/>
    <x v="2"/>
    <x v="0"/>
    <x v="0"/>
    <x v="0"/>
    <x v="0"/>
    <x v="3"/>
    <x v="3"/>
    <x v="1"/>
    <x v="1"/>
    <x v="2"/>
    <x v="0"/>
    <x v="3"/>
    <x v="0"/>
    <x v="2"/>
    <x v="0"/>
    <x v="0"/>
    <x v="0"/>
    <x v="0"/>
    <x v="0"/>
    <x v="0"/>
    <x v="0"/>
    <x v="0"/>
    <x v="0"/>
  </r>
  <r>
    <x v="0"/>
    <x v="0"/>
    <x v="1"/>
    <x v="0"/>
    <x v="3"/>
    <x v="1"/>
    <x v="2"/>
    <x v="2"/>
    <x v="0"/>
    <x v="2"/>
    <x v="3"/>
    <x v="1"/>
    <x v="0"/>
    <x v="1"/>
    <x v="4"/>
    <x v="0"/>
    <x v="2"/>
    <x v="2"/>
    <x v="1"/>
    <x v="2"/>
    <x v="2"/>
    <x v="0"/>
    <x v="1"/>
    <x v="2"/>
    <x v="0"/>
    <x v="2"/>
    <x v="2"/>
    <x v="3"/>
    <x v="0"/>
    <x v="0"/>
    <x v="2"/>
    <x v="1"/>
    <x v="0"/>
    <x v="0"/>
    <x v="0"/>
    <x v="2"/>
    <x v="1"/>
    <x v="5"/>
    <x v="0"/>
    <x v="1"/>
    <x v="0"/>
    <x v="0"/>
    <x v="0"/>
    <x v="0"/>
    <x v="0"/>
    <x v="0"/>
    <x v="0"/>
    <x v="0"/>
    <x v="0"/>
  </r>
  <r>
    <x v="0"/>
    <x v="0"/>
    <x v="1"/>
    <x v="0"/>
    <x v="3"/>
    <x v="0"/>
    <x v="0"/>
    <x v="5"/>
    <x v="2"/>
    <x v="3"/>
    <x v="2"/>
    <x v="2"/>
    <x v="0"/>
    <x v="0"/>
    <x v="5"/>
    <x v="0"/>
    <x v="0"/>
    <x v="3"/>
    <x v="5"/>
    <x v="4"/>
    <x v="4"/>
    <x v="2"/>
    <x v="2"/>
    <x v="3"/>
    <x v="2"/>
    <x v="0"/>
    <x v="3"/>
    <x v="3"/>
    <x v="0"/>
    <x v="3"/>
    <x v="3"/>
    <x v="0"/>
    <x v="0"/>
    <x v="3"/>
    <x v="1"/>
    <x v="2"/>
    <x v="0"/>
    <x v="3"/>
    <x v="0"/>
    <x v="0"/>
    <x v="0"/>
    <x v="0"/>
    <x v="0"/>
    <x v="0"/>
    <x v="0"/>
    <x v="0"/>
    <x v="0"/>
    <x v="0"/>
    <x v="0"/>
  </r>
  <r>
    <x v="0"/>
    <x v="0"/>
    <x v="1"/>
    <x v="0"/>
    <x v="3"/>
    <x v="1"/>
    <x v="2"/>
    <x v="0"/>
    <x v="0"/>
    <x v="0"/>
    <x v="3"/>
    <x v="0"/>
    <x v="2"/>
    <x v="5"/>
    <x v="0"/>
    <x v="0"/>
    <x v="1"/>
    <x v="0"/>
    <x v="3"/>
    <x v="4"/>
    <x v="5"/>
    <x v="2"/>
    <x v="0"/>
    <x v="0"/>
    <x v="1"/>
    <x v="2"/>
    <x v="0"/>
    <x v="3"/>
    <x v="5"/>
    <x v="0"/>
    <x v="2"/>
    <x v="4"/>
    <x v="2"/>
    <x v="2"/>
    <x v="3"/>
    <x v="4"/>
    <x v="4"/>
    <x v="5"/>
    <x v="0"/>
    <x v="0"/>
    <x v="0"/>
    <x v="0"/>
    <x v="0"/>
    <x v="0"/>
    <x v="0"/>
    <x v="0"/>
    <x v="0"/>
    <x v="0"/>
    <x v="0"/>
  </r>
  <r>
    <x v="0"/>
    <x v="0"/>
    <x v="1"/>
    <x v="0"/>
    <x v="3"/>
    <x v="0"/>
    <x v="0"/>
    <x v="2"/>
    <x v="0"/>
    <x v="2"/>
    <x v="2"/>
    <x v="2"/>
    <x v="0"/>
    <x v="3"/>
    <x v="0"/>
    <x v="3"/>
    <x v="3"/>
    <x v="2"/>
    <x v="3"/>
    <x v="2"/>
    <x v="2"/>
    <x v="2"/>
    <x v="2"/>
    <x v="2"/>
    <x v="1"/>
    <x v="3"/>
    <x v="2"/>
    <x v="3"/>
    <x v="0"/>
    <x v="0"/>
    <x v="2"/>
    <x v="0"/>
    <x v="0"/>
    <x v="0"/>
    <x v="0"/>
    <x v="2"/>
    <x v="2"/>
    <x v="0"/>
    <x v="0"/>
    <x v="2"/>
    <x v="0"/>
    <x v="0"/>
    <x v="0"/>
    <x v="0"/>
    <x v="0"/>
    <x v="0"/>
    <x v="0"/>
    <x v="0"/>
    <x v="0"/>
  </r>
  <r>
    <x v="0"/>
    <x v="0"/>
    <x v="1"/>
    <x v="0"/>
    <x v="3"/>
    <x v="0"/>
    <x v="3"/>
    <x v="5"/>
    <x v="3"/>
    <x v="3"/>
    <x v="4"/>
    <x v="2"/>
    <x v="4"/>
    <x v="2"/>
    <x v="5"/>
    <x v="2"/>
    <x v="3"/>
    <x v="4"/>
    <x v="4"/>
    <x v="3"/>
    <x v="2"/>
    <x v="3"/>
    <x v="4"/>
    <x v="4"/>
    <x v="3"/>
    <x v="5"/>
    <x v="5"/>
    <x v="0"/>
    <x v="0"/>
    <x v="2"/>
    <x v="0"/>
    <x v="3"/>
    <x v="5"/>
    <x v="1"/>
    <x v="3"/>
    <x v="3"/>
    <x v="3"/>
    <x v="3"/>
    <x v="2"/>
    <x v="2"/>
    <x v="0"/>
    <x v="0"/>
    <x v="0"/>
    <x v="0"/>
    <x v="0"/>
    <x v="0"/>
    <x v="0"/>
    <x v="0"/>
    <x v="0"/>
  </r>
  <r>
    <x v="0"/>
    <x v="0"/>
    <x v="4"/>
    <x v="0"/>
    <x v="5"/>
    <x v="0"/>
    <x v="2"/>
    <x v="0"/>
    <x v="0"/>
    <x v="3"/>
    <x v="3"/>
    <x v="2"/>
    <x v="0"/>
    <x v="4"/>
    <x v="5"/>
    <x v="3"/>
    <x v="6"/>
    <x v="2"/>
    <x v="2"/>
    <x v="4"/>
    <x v="4"/>
    <x v="2"/>
    <x v="2"/>
    <x v="2"/>
    <x v="1"/>
    <x v="0"/>
    <x v="0"/>
    <x v="5"/>
    <x v="5"/>
    <x v="3"/>
    <x v="3"/>
    <x v="0"/>
    <x v="2"/>
    <x v="2"/>
    <x v="2"/>
    <x v="0"/>
    <x v="2"/>
    <x v="5"/>
    <x v="0"/>
    <x v="4"/>
    <x v="0"/>
    <x v="0"/>
    <x v="0"/>
    <x v="0"/>
    <x v="0"/>
    <x v="0"/>
    <x v="0"/>
    <x v="0"/>
    <x v="0"/>
  </r>
  <r>
    <x v="0"/>
    <x v="0"/>
    <x v="4"/>
    <x v="0"/>
    <x v="5"/>
    <x v="0"/>
    <x v="3"/>
    <x v="2"/>
    <x v="4"/>
    <x v="0"/>
    <x v="2"/>
    <x v="2"/>
    <x v="0"/>
    <x v="2"/>
    <x v="0"/>
    <x v="3"/>
    <x v="2"/>
    <x v="0"/>
    <x v="2"/>
    <x v="2"/>
    <x v="2"/>
    <x v="4"/>
    <x v="2"/>
    <x v="0"/>
    <x v="4"/>
    <x v="0"/>
    <x v="3"/>
    <x v="3"/>
    <x v="0"/>
    <x v="3"/>
    <x v="2"/>
    <x v="2"/>
    <x v="2"/>
    <x v="3"/>
    <x v="1"/>
    <x v="0"/>
    <x v="0"/>
    <x v="0"/>
    <x v="2"/>
    <x v="2"/>
    <x v="0"/>
    <x v="0"/>
    <x v="0"/>
    <x v="0"/>
    <x v="0"/>
    <x v="0"/>
    <x v="0"/>
    <x v="0"/>
    <x v="0"/>
  </r>
  <r>
    <x v="0"/>
    <x v="0"/>
    <x v="4"/>
    <x v="0"/>
    <x v="5"/>
    <x v="1"/>
    <x v="2"/>
    <x v="0"/>
    <x v="2"/>
    <x v="3"/>
    <x v="2"/>
    <x v="3"/>
    <x v="0"/>
    <x v="2"/>
    <x v="2"/>
    <x v="3"/>
    <x v="6"/>
    <x v="2"/>
    <x v="2"/>
    <x v="3"/>
    <x v="0"/>
    <x v="3"/>
    <x v="0"/>
    <x v="2"/>
    <x v="4"/>
    <x v="3"/>
    <x v="2"/>
    <x v="3"/>
    <x v="0"/>
    <x v="0"/>
    <x v="2"/>
    <x v="3"/>
    <x v="5"/>
    <x v="1"/>
    <x v="1"/>
    <x v="0"/>
    <x v="0"/>
    <x v="0"/>
    <x v="0"/>
    <x v="0"/>
    <x v="0"/>
    <x v="0"/>
    <x v="0"/>
    <x v="0"/>
    <x v="0"/>
    <x v="0"/>
    <x v="0"/>
    <x v="0"/>
    <x v="0"/>
  </r>
  <r>
    <x v="0"/>
    <x v="0"/>
    <x v="4"/>
    <x v="0"/>
    <x v="5"/>
    <x v="1"/>
    <x v="2"/>
    <x v="2"/>
    <x v="3"/>
    <x v="3"/>
    <x v="2"/>
    <x v="3"/>
    <x v="0"/>
    <x v="3"/>
    <x v="0"/>
    <x v="3"/>
    <x v="0"/>
    <x v="2"/>
    <x v="2"/>
    <x v="2"/>
    <x v="0"/>
    <x v="0"/>
    <x v="0"/>
    <x v="2"/>
    <x v="1"/>
    <x v="3"/>
    <x v="2"/>
    <x v="0"/>
    <x v="0"/>
    <x v="0"/>
    <x v="2"/>
    <x v="2"/>
    <x v="3"/>
    <x v="3"/>
    <x v="1"/>
    <x v="2"/>
    <x v="0"/>
    <x v="0"/>
    <x v="2"/>
    <x v="2"/>
    <x v="0"/>
    <x v="0"/>
    <x v="0"/>
    <x v="0"/>
    <x v="0"/>
    <x v="0"/>
    <x v="0"/>
    <x v="0"/>
    <x v="0"/>
  </r>
  <r>
    <x v="0"/>
    <x v="0"/>
    <x v="4"/>
    <x v="0"/>
    <x v="5"/>
    <x v="1"/>
    <x v="2"/>
    <x v="0"/>
    <x v="2"/>
    <x v="0"/>
    <x v="3"/>
    <x v="2"/>
    <x v="0"/>
    <x v="0"/>
    <x v="0"/>
    <x v="3"/>
    <x v="0"/>
    <x v="2"/>
    <x v="2"/>
    <x v="2"/>
    <x v="0"/>
    <x v="0"/>
    <x v="0"/>
    <x v="2"/>
    <x v="1"/>
    <x v="3"/>
    <x v="2"/>
    <x v="0"/>
    <x v="0"/>
    <x v="0"/>
    <x v="2"/>
    <x v="2"/>
    <x v="0"/>
    <x v="4"/>
    <x v="2"/>
    <x v="2"/>
    <x v="3"/>
    <x v="3"/>
    <x v="2"/>
    <x v="2"/>
    <x v="0"/>
    <x v="0"/>
    <x v="0"/>
    <x v="0"/>
    <x v="0"/>
    <x v="0"/>
    <x v="0"/>
    <x v="0"/>
    <x v="0"/>
  </r>
  <r>
    <x v="0"/>
    <x v="0"/>
    <x v="4"/>
    <x v="0"/>
    <x v="5"/>
    <x v="1"/>
    <x v="0"/>
    <x v="2"/>
    <x v="3"/>
    <x v="4"/>
    <x v="2"/>
    <x v="2"/>
    <x v="4"/>
    <x v="2"/>
    <x v="5"/>
    <x v="2"/>
    <x v="0"/>
    <x v="4"/>
    <x v="4"/>
    <x v="4"/>
    <x v="2"/>
    <x v="0"/>
    <x v="4"/>
    <x v="4"/>
    <x v="3"/>
    <x v="3"/>
    <x v="0"/>
    <x v="0"/>
    <x v="0"/>
    <x v="2"/>
    <x v="0"/>
    <x v="2"/>
    <x v="5"/>
    <x v="1"/>
    <x v="3"/>
    <x v="3"/>
    <x v="4"/>
    <x v="1"/>
    <x v="0"/>
    <x v="2"/>
    <x v="0"/>
    <x v="0"/>
    <x v="0"/>
    <x v="0"/>
    <x v="0"/>
    <x v="0"/>
    <x v="0"/>
    <x v="0"/>
    <x v="0"/>
  </r>
  <r>
    <x v="0"/>
    <x v="0"/>
    <x v="4"/>
    <x v="0"/>
    <x v="5"/>
    <x v="0"/>
    <x v="0"/>
    <x v="2"/>
    <x v="2"/>
    <x v="4"/>
    <x v="4"/>
    <x v="2"/>
    <x v="0"/>
    <x v="3"/>
    <x v="0"/>
    <x v="2"/>
    <x v="3"/>
    <x v="3"/>
    <x v="2"/>
    <x v="3"/>
    <x v="2"/>
    <x v="0"/>
    <x v="0"/>
    <x v="2"/>
    <x v="1"/>
    <x v="2"/>
    <x v="0"/>
    <x v="0"/>
    <x v="0"/>
    <x v="2"/>
    <x v="0"/>
    <x v="1"/>
    <x v="5"/>
    <x v="3"/>
    <x v="1"/>
    <x v="3"/>
    <x v="0"/>
    <x v="3"/>
    <x v="2"/>
    <x v="2"/>
    <x v="0"/>
    <x v="0"/>
    <x v="0"/>
    <x v="0"/>
    <x v="0"/>
    <x v="0"/>
    <x v="0"/>
    <x v="0"/>
    <x v="0"/>
  </r>
  <r>
    <x v="0"/>
    <x v="0"/>
    <x v="4"/>
    <x v="0"/>
    <x v="5"/>
    <x v="0"/>
    <x v="0"/>
    <x v="0"/>
    <x v="4"/>
    <x v="2"/>
    <x v="4"/>
    <x v="2"/>
    <x v="4"/>
    <x v="2"/>
    <x v="5"/>
    <x v="3"/>
    <x v="0"/>
    <x v="2"/>
    <x v="2"/>
    <x v="3"/>
    <x v="2"/>
    <x v="0"/>
    <x v="0"/>
    <x v="3"/>
    <x v="1"/>
    <x v="2"/>
    <x v="2"/>
    <x v="0"/>
    <x v="0"/>
    <x v="2"/>
    <x v="0"/>
    <x v="3"/>
    <x v="3"/>
    <x v="1"/>
    <x v="3"/>
    <x v="3"/>
    <x v="2"/>
    <x v="0"/>
    <x v="0"/>
    <x v="2"/>
    <x v="0"/>
    <x v="0"/>
    <x v="0"/>
    <x v="0"/>
    <x v="0"/>
    <x v="0"/>
    <x v="0"/>
    <x v="0"/>
    <x v="0"/>
  </r>
  <r>
    <x v="0"/>
    <x v="0"/>
    <x v="4"/>
    <x v="0"/>
    <x v="5"/>
    <x v="0"/>
    <x v="2"/>
    <x v="2"/>
    <x v="4"/>
    <x v="2"/>
    <x v="2"/>
    <x v="0"/>
    <x v="4"/>
    <x v="3"/>
    <x v="5"/>
    <x v="2"/>
    <x v="6"/>
    <x v="3"/>
    <x v="2"/>
    <x v="2"/>
    <x v="2"/>
    <x v="2"/>
    <x v="2"/>
    <x v="2"/>
    <x v="3"/>
    <x v="5"/>
    <x v="2"/>
    <x v="0"/>
    <x v="0"/>
    <x v="2"/>
    <x v="3"/>
    <x v="3"/>
    <x v="5"/>
    <x v="4"/>
    <x v="4"/>
    <x v="3"/>
    <x v="3"/>
    <x v="3"/>
    <x v="2"/>
    <x v="0"/>
    <x v="0"/>
    <x v="0"/>
    <x v="0"/>
    <x v="0"/>
    <x v="0"/>
    <x v="0"/>
    <x v="0"/>
    <x v="0"/>
    <x v="0"/>
  </r>
  <r>
    <x v="0"/>
    <x v="0"/>
    <x v="4"/>
    <x v="0"/>
    <x v="5"/>
    <x v="0"/>
    <x v="0"/>
    <x v="2"/>
    <x v="2"/>
    <x v="4"/>
    <x v="2"/>
    <x v="2"/>
    <x v="2"/>
    <x v="3"/>
    <x v="0"/>
    <x v="3"/>
    <x v="0"/>
    <x v="2"/>
    <x v="2"/>
    <x v="2"/>
    <x v="4"/>
    <x v="3"/>
    <x v="0"/>
    <x v="3"/>
    <x v="1"/>
    <x v="2"/>
    <x v="3"/>
    <x v="0"/>
    <x v="0"/>
    <x v="0"/>
    <x v="0"/>
    <x v="2"/>
    <x v="0"/>
    <x v="3"/>
    <x v="1"/>
    <x v="3"/>
    <x v="0"/>
    <x v="0"/>
    <x v="2"/>
    <x v="2"/>
    <x v="0"/>
    <x v="0"/>
    <x v="0"/>
    <x v="0"/>
    <x v="0"/>
    <x v="0"/>
    <x v="0"/>
    <x v="0"/>
    <x v="0"/>
  </r>
  <r>
    <x v="0"/>
    <x v="0"/>
    <x v="4"/>
    <x v="0"/>
    <x v="5"/>
    <x v="0"/>
    <x v="0"/>
    <x v="2"/>
    <x v="1"/>
    <x v="2"/>
    <x v="2"/>
    <x v="0"/>
    <x v="0"/>
    <x v="0"/>
    <x v="0"/>
    <x v="0"/>
    <x v="6"/>
    <x v="3"/>
    <x v="1"/>
    <x v="3"/>
    <x v="2"/>
    <x v="0"/>
    <x v="0"/>
    <x v="2"/>
    <x v="3"/>
    <x v="3"/>
    <x v="5"/>
    <x v="0"/>
    <x v="0"/>
    <x v="2"/>
    <x v="0"/>
    <x v="2"/>
    <x v="3"/>
    <x v="1"/>
    <x v="3"/>
    <x v="3"/>
    <x v="0"/>
    <x v="3"/>
    <x v="2"/>
    <x v="2"/>
    <x v="0"/>
    <x v="0"/>
    <x v="0"/>
    <x v="0"/>
    <x v="0"/>
    <x v="0"/>
    <x v="0"/>
    <x v="0"/>
    <x v="0"/>
  </r>
  <r>
    <x v="0"/>
    <x v="0"/>
    <x v="4"/>
    <x v="0"/>
    <x v="5"/>
    <x v="2"/>
    <x v="2"/>
    <x v="0"/>
    <x v="0"/>
    <x v="2"/>
    <x v="3"/>
    <x v="0"/>
    <x v="5"/>
    <x v="5"/>
    <x v="4"/>
    <x v="5"/>
    <x v="4"/>
    <x v="1"/>
    <x v="1"/>
    <x v="1"/>
    <x v="1"/>
    <x v="1"/>
    <x v="1"/>
    <x v="1"/>
    <x v="0"/>
    <x v="1"/>
    <x v="1"/>
    <x v="1"/>
    <x v="1"/>
    <x v="1"/>
    <x v="1"/>
    <x v="1"/>
    <x v="1"/>
    <x v="0"/>
    <x v="0"/>
    <x v="1"/>
    <x v="1"/>
    <x v="1"/>
    <x v="1"/>
    <x v="1"/>
    <x v="0"/>
    <x v="0"/>
    <x v="0"/>
    <x v="0"/>
    <x v="0"/>
    <x v="0"/>
    <x v="0"/>
    <x v="0"/>
    <x v="0"/>
  </r>
  <r>
    <x v="0"/>
    <x v="0"/>
    <x v="4"/>
    <x v="0"/>
    <x v="5"/>
    <x v="0"/>
    <x v="2"/>
    <x v="0"/>
    <x v="1"/>
    <x v="2"/>
    <x v="2"/>
    <x v="0"/>
    <x v="0"/>
    <x v="0"/>
    <x v="0"/>
    <x v="3"/>
    <x v="3"/>
    <x v="3"/>
    <x v="3"/>
    <x v="2"/>
    <x v="4"/>
    <x v="0"/>
    <x v="2"/>
    <x v="3"/>
    <x v="1"/>
    <x v="2"/>
    <x v="2"/>
    <x v="3"/>
    <x v="3"/>
    <x v="5"/>
    <x v="5"/>
    <x v="2"/>
    <x v="3"/>
    <x v="1"/>
    <x v="3"/>
    <x v="5"/>
    <x v="0"/>
    <x v="0"/>
    <x v="2"/>
    <x v="0"/>
    <x v="0"/>
    <x v="0"/>
    <x v="0"/>
    <x v="0"/>
    <x v="0"/>
    <x v="0"/>
    <x v="0"/>
    <x v="0"/>
    <x v="0"/>
  </r>
  <r>
    <x v="0"/>
    <x v="0"/>
    <x v="4"/>
    <x v="0"/>
    <x v="5"/>
    <x v="1"/>
    <x v="3"/>
    <x v="5"/>
    <x v="0"/>
    <x v="3"/>
    <x v="4"/>
    <x v="2"/>
    <x v="4"/>
    <x v="0"/>
    <x v="5"/>
    <x v="2"/>
    <x v="0"/>
    <x v="1"/>
    <x v="4"/>
    <x v="1"/>
    <x v="4"/>
    <x v="0"/>
    <x v="2"/>
    <x v="4"/>
    <x v="3"/>
    <x v="4"/>
    <x v="4"/>
    <x v="0"/>
    <x v="0"/>
    <x v="2"/>
    <x v="0"/>
    <x v="1"/>
    <x v="4"/>
    <x v="1"/>
    <x v="3"/>
    <x v="3"/>
    <x v="4"/>
    <x v="2"/>
    <x v="3"/>
    <x v="2"/>
    <x v="0"/>
    <x v="0"/>
    <x v="0"/>
    <x v="0"/>
    <x v="0"/>
    <x v="0"/>
    <x v="0"/>
    <x v="0"/>
    <x v="0"/>
  </r>
  <r>
    <x v="0"/>
    <x v="0"/>
    <x v="4"/>
    <x v="0"/>
    <x v="5"/>
    <x v="0"/>
    <x v="3"/>
    <x v="5"/>
    <x v="2"/>
    <x v="3"/>
    <x v="4"/>
    <x v="3"/>
    <x v="4"/>
    <x v="2"/>
    <x v="5"/>
    <x v="2"/>
    <x v="3"/>
    <x v="4"/>
    <x v="0"/>
    <x v="2"/>
    <x v="0"/>
    <x v="0"/>
    <x v="0"/>
    <x v="4"/>
    <x v="2"/>
    <x v="2"/>
    <x v="2"/>
    <x v="0"/>
    <x v="0"/>
    <x v="2"/>
    <x v="0"/>
    <x v="3"/>
    <x v="5"/>
    <x v="1"/>
    <x v="3"/>
    <x v="3"/>
    <x v="3"/>
    <x v="3"/>
    <x v="2"/>
    <x v="2"/>
    <x v="0"/>
    <x v="0"/>
    <x v="0"/>
    <x v="0"/>
    <x v="0"/>
    <x v="0"/>
    <x v="0"/>
    <x v="0"/>
    <x v="0"/>
  </r>
  <r>
    <x v="0"/>
    <x v="0"/>
    <x v="3"/>
    <x v="0"/>
    <x v="7"/>
    <x v="1"/>
    <x v="0"/>
    <x v="2"/>
    <x v="0"/>
    <x v="3"/>
    <x v="4"/>
    <x v="2"/>
    <x v="4"/>
    <x v="2"/>
    <x v="0"/>
    <x v="2"/>
    <x v="3"/>
    <x v="3"/>
    <x v="4"/>
    <x v="2"/>
    <x v="0"/>
    <x v="2"/>
    <x v="3"/>
    <x v="2"/>
    <x v="1"/>
    <x v="3"/>
    <x v="0"/>
    <x v="0"/>
    <x v="0"/>
    <x v="0"/>
    <x v="3"/>
    <x v="0"/>
    <x v="4"/>
    <x v="1"/>
    <x v="4"/>
    <x v="2"/>
    <x v="0"/>
    <x v="0"/>
    <x v="0"/>
    <x v="2"/>
    <x v="0"/>
    <x v="0"/>
    <x v="0"/>
    <x v="0"/>
    <x v="0"/>
    <x v="0"/>
    <x v="0"/>
    <x v="0"/>
    <x v="0"/>
  </r>
  <r>
    <x v="0"/>
    <x v="0"/>
    <x v="4"/>
    <x v="0"/>
    <x v="5"/>
    <x v="0"/>
    <x v="4"/>
    <x v="3"/>
    <x v="0"/>
    <x v="2"/>
    <x v="3"/>
    <x v="4"/>
    <x v="0"/>
    <x v="3"/>
    <x v="2"/>
    <x v="0"/>
    <x v="0"/>
    <x v="1"/>
    <x v="1"/>
    <x v="3"/>
    <x v="2"/>
    <x v="2"/>
    <x v="3"/>
    <x v="0"/>
    <x v="4"/>
    <x v="4"/>
    <x v="4"/>
    <x v="3"/>
    <x v="0"/>
    <x v="3"/>
    <x v="2"/>
    <x v="4"/>
    <x v="4"/>
    <x v="3"/>
    <x v="2"/>
    <x v="4"/>
    <x v="4"/>
    <x v="5"/>
    <x v="0"/>
    <x v="2"/>
    <x v="0"/>
    <x v="0"/>
    <x v="0"/>
    <x v="0"/>
    <x v="0"/>
    <x v="0"/>
    <x v="0"/>
    <x v="0"/>
    <x v="0"/>
  </r>
  <r>
    <x v="0"/>
    <x v="0"/>
    <x v="3"/>
    <x v="0"/>
    <x v="7"/>
    <x v="1"/>
    <x v="2"/>
    <x v="3"/>
    <x v="0"/>
    <x v="0"/>
    <x v="3"/>
    <x v="0"/>
    <x v="0"/>
    <x v="0"/>
    <x v="0"/>
    <x v="0"/>
    <x v="6"/>
    <x v="0"/>
    <x v="2"/>
    <x v="4"/>
    <x v="5"/>
    <x v="0"/>
    <x v="3"/>
    <x v="2"/>
    <x v="1"/>
    <x v="3"/>
    <x v="0"/>
    <x v="5"/>
    <x v="4"/>
    <x v="3"/>
    <x v="3"/>
    <x v="0"/>
    <x v="2"/>
    <x v="3"/>
    <x v="2"/>
    <x v="0"/>
    <x v="0"/>
    <x v="5"/>
    <x v="0"/>
    <x v="2"/>
    <x v="0"/>
    <x v="0"/>
    <x v="0"/>
    <x v="0"/>
    <x v="0"/>
    <x v="0"/>
    <x v="0"/>
    <x v="0"/>
    <x v="0"/>
  </r>
  <r>
    <x v="0"/>
    <x v="0"/>
    <x v="3"/>
    <x v="0"/>
    <x v="7"/>
    <x v="1"/>
    <x v="2"/>
    <x v="2"/>
    <x v="2"/>
    <x v="2"/>
    <x v="2"/>
    <x v="2"/>
    <x v="0"/>
    <x v="3"/>
    <x v="0"/>
    <x v="0"/>
    <x v="3"/>
    <x v="2"/>
    <x v="3"/>
    <x v="2"/>
    <x v="2"/>
    <x v="2"/>
    <x v="0"/>
    <x v="3"/>
    <x v="1"/>
    <x v="2"/>
    <x v="0"/>
    <x v="0"/>
    <x v="0"/>
    <x v="0"/>
    <x v="2"/>
    <x v="2"/>
    <x v="0"/>
    <x v="1"/>
    <x v="1"/>
    <x v="2"/>
    <x v="3"/>
    <x v="3"/>
    <x v="2"/>
    <x v="2"/>
    <x v="0"/>
    <x v="0"/>
    <x v="0"/>
    <x v="0"/>
    <x v="0"/>
    <x v="0"/>
    <x v="0"/>
    <x v="0"/>
    <x v="0"/>
  </r>
  <r>
    <x v="0"/>
    <x v="0"/>
    <x v="3"/>
    <x v="0"/>
    <x v="7"/>
    <x v="0"/>
    <x v="0"/>
    <x v="2"/>
    <x v="0"/>
    <x v="0"/>
    <x v="3"/>
    <x v="2"/>
    <x v="0"/>
    <x v="3"/>
    <x v="5"/>
    <x v="0"/>
    <x v="6"/>
    <x v="2"/>
    <x v="0"/>
    <x v="0"/>
    <x v="4"/>
    <x v="0"/>
    <x v="2"/>
    <x v="3"/>
    <x v="4"/>
    <x v="3"/>
    <x v="2"/>
    <x v="0"/>
    <x v="0"/>
    <x v="0"/>
    <x v="0"/>
    <x v="0"/>
    <x v="4"/>
    <x v="3"/>
    <x v="1"/>
    <x v="2"/>
    <x v="0"/>
    <x v="3"/>
    <x v="0"/>
    <x v="2"/>
    <x v="0"/>
    <x v="0"/>
    <x v="0"/>
    <x v="0"/>
    <x v="0"/>
    <x v="0"/>
    <x v="0"/>
    <x v="0"/>
    <x v="0"/>
  </r>
  <r>
    <x v="0"/>
    <x v="0"/>
    <x v="3"/>
    <x v="0"/>
    <x v="7"/>
    <x v="1"/>
    <x v="0"/>
    <x v="2"/>
    <x v="1"/>
    <x v="3"/>
    <x v="3"/>
    <x v="2"/>
    <x v="2"/>
    <x v="5"/>
    <x v="0"/>
    <x v="0"/>
    <x v="3"/>
    <x v="0"/>
    <x v="3"/>
    <x v="4"/>
    <x v="0"/>
    <x v="2"/>
    <x v="1"/>
    <x v="2"/>
    <x v="1"/>
    <x v="3"/>
    <x v="2"/>
    <x v="3"/>
    <x v="4"/>
    <x v="0"/>
    <x v="2"/>
    <x v="0"/>
    <x v="2"/>
    <x v="3"/>
    <x v="1"/>
    <x v="0"/>
    <x v="0"/>
    <x v="0"/>
    <x v="0"/>
    <x v="0"/>
    <x v="0"/>
    <x v="0"/>
    <x v="0"/>
    <x v="0"/>
    <x v="0"/>
    <x v="0"/>
    <x v="0"/>
    <x v="0"/>
    <x v="0"/>
  </r>
  <r>
    <x v="0"/>
    <x v="0"/>
    <x v="3"/>
    <x v="0"/>
    <x v="7"/>
    <x v="1"/>
    <x v="0"/>
    <x v="0"/>
    <x v="2"/>
    <x v="4"/>
    <x v="2"/>
    <x v="2"/>
    <x v="0"/>
    <x v="2"/>
    <x v="0"/>
    <x v="2"/>
    <x v="3"/>
    <x v="3"/>
    <x v="4"/>
    <x v="2"/>
    <x v="0"/>
    <x v="0"/>
    <x v="0"/>
    <x v="3"/>
    <x v="2"/>
    <x v="3"/>
    <x v="4"/>
    <x v="5"/>
    <x v="4"/>
    <x v="0"/>
    <x v="2"/>
    <x v="2"/>
    <x v="3"/>
    <x v="3"/>
    <x v="2"/>
    <x v="0"/>
    <x v="2"/>
    <x v="0"/>
    <x v="2"/>
    <x v="0"/>
    <x v="0"/>
    <x v="0"/>
    <x v="0"/>
    <x v="0"/>
    <x v="0"/>
    <x v="0"/>
    <x v="0"/>
    <x v="0"/>
    <x v="0"/>
  </r>
  <r>
    <x v="0"/>
    <x v="0"/>
    <x v="3"/>
    <x v="0"/>
    <x v="5"/>
    <x v="0"/>
    <x v="4"/>
    <x v="3"/>
    <x v="4"/>
    <x v="0"/>
    <x v="0"/>
    <x v="4"/>
    <x v="3"/>
    <x v="4"/>
    <x v="3"/>
    <x v="4"/>
    <x v="5"/>
    <x v="0"/>
    <x v="0"/>
    <x v="0"/>
    <x v="3"/>
    <x v="3"/>
    <x v="4"/>
    <x v="0"/>
    <x v="4"/>
    <x v="5"/>
    <x v="4"/>
    <x v="4"/>
    <x v="2"/>
    <x v="4"/>
    <x v="4"/>
    <x v="4"/>
    <x v="4"/>
    <x v="4"/>
    <x v="4"/>
    <x v="4"/>
    <x v="4"/>
    <x v="2"/>
    <x v="3"/>
    <x v="3"/>
    <x v="0"/>
    <x v="0"/>
    <x v="0"/>
    <x v="0"/>
    <x v="0"/>
    <x v="0"/>
    <x v="0"/>
    <x v="0"/>
    <x v="0"/>
  </r>
  <r>
    <x v="0"/>
    <x v="0"/>
    <x v="3"/>
    <x v="0"/>
    <x v="7"/>
    <x v="1"/>
    <x v="2"/>
    <x v="1"/>
    <x v="0"/>
    <x v="2"/>
    <x v="0"/>
    <x v="0"/>
    <x v="0"/>
    <x v="0"/>
    <x v="5"/>
    <x v="4"/>
    <x v="0"/>
    <x v="1"/>
    <x v="3"/>
    <x v="2"/>
    <x v="4"/>
    <x v="1"/>
    <x v="1"/>
    <x v="0"/>
    <x v="0"/>
    <x v="2"/>
    <x v="0"/>
    <x v="0"/>
    <x v="0"/>
    <x v="4"/>
    <x v="3"/>
    <x v="2"/>
    <x v="3"/>
    <x v="2"/>
    <x v="0"/>
    <x v="0"/>
    <x v="1"/>
    <x v="5"/>
    <x v="1"/>
    <x v="2"/>
    <x v="0"/>
    <x v="0"/>
    <x v="0"/>
    <x v="0"/>
    <x v="0"/>
    <x v="0"/>
    <x v="0"/>
    <x v="0"/>
    <x v="0"/>
  </r>
  <r>
    <x v="0"/>
    <x v="0"/>
    <x v="3"/>
    <x v="0"/>
    <x v="7"/>
    <x v="0"/>
    <x v="2"/>
    <x v="2"/>
    <x v="4"/>
    <x v="2"/>
    <x v="3"/>
    <x v="0"/>
    <x v="2"/>
    <x v="3"/>
    <x v="0"/>
    <x v="0"/>
    <x v="5"/>
    <x v="2"/>
    <x v="2"/>
    <x v="4"/>
    <x v="0"/>
    <x v="0"/>
    <x v="0"/>
    <x v="3"/>
    <x v="1"/>
    <x v="3"/>
    <x v="2"/>
    <x v="0"/>
    <x v="0"/>
    <x v="0"/>
    <x v="2"/>
    <x v="2"/>
    <x v="0"/>
    <x v="3"/>
    <x v="2"/>
    <x v="0"/>
    <x v="4"/>
    <x v="2"/>
    <x v="1"/>
    <x v="0"/>
    <x v="0"/>
    <x v="0"/>
    <x v="0"/>
    <x v="0"/>
    <x v="0"/>
    <x v="0"/>
    <x v="0"/>
    <x v="0"/>
    <x v="0"/>
  </r>
  <r>
    <x v="0"/>
    <x v="0"/>
    <x v="3"/>
    <x v="0"/>
    <x v="5"/>
    <x v="1"/>
    <x v="0"/>
    <x v="0"/>
    <x v="2"/>
    <x v="2"/>
    <x v="3"/>
    <x v="0"/>
    <x v="5"/>
    <x v="5"/>
    <x v="4"/>
    <x v="0"/>
    <x v="6"/>
    <x v="2"/>
    <x v="3"/>
    <x v="4"/>
    <x v="5"/>
    <x v="2"/>
    <x v="2"/>
    <x v="2"/>
    <x v="1"/>
    <x v="0"/>
    <x v="3"/>
    <x v="5"/>
    <x v="5"/>
    <x v="3"/>
    <x v="3"/>
    <x v="0"/>
    <x v="2"/>
    <x v="2"/>
    <x v="2"/>
    <x v="0"/>
    <x v="2"/>
    <x v="5"/>
    <x v="4"/>
    <x v="4"/>
    <x v="0"/>
    <x v="0"/>
    <x v="0"/>
    <x v="0"/>
    <x v="0"/>
    <x v="0"/>
    <x v="0"/>
    <x v="0"/>
    <x v="0"/>
  </r>
  <r>
    <x v="0"/>
    <x v="0"/>
    <x v="3"/>
    <x v="0"/>
    <x v="7"/>
    <x v="0"/>
    <x v="0"/>
    <x v="5"/>
    <x v="0"/>
    <x v="2"/>
    <x v="2"/>
    <x v="2"/>
    <x v="4"/>
    <x v="2"/>
    <x v="5"/>
    <x v="3"/>
    <x v="3"/>
    <x v="1"/>
    <x v="3"/>
    <x v="2"/>
    <x v="2"/>
    <x v="0"/>
    <x v="4"/>
    <x v="1"/>
    <x v="0"/>
    <x v="3"/>
    <x v="5"/>
    <x v="0"/>
    <x v="0"/>
    <x v="2"/>
    <x v="2"/>
    <x v="1"/>
    <x v="3"/>
    <x v="3"/>
    <x v="0"/>
    <x v="3"/>
    <x v="0"/>
    <x v="0"/>
    <x v="2"/>
    <x v="2"/>
    <x v="0"/>
    <x v="0"/>
    <x v="0"/>
    <x v="0"/>
    <x v="0"/>
    <x v="0"/>
    <x v="0"/>
    <x v="0"/>
    <x v="0"/>
  </r>
  <r>
    <x v="0"/>
    <x v="0"/>
    <x v="3"/>
    <x v="0"/>
    <x v="5"/>
    <x v="0"/>
    <x v="4"/>
    <x v="3"/>
    <x v="4"/>
    <x v="0"/>
    <x v="0"/>
    <x v="4"/>
    <x v="3"/>
    <x v="4"/>
    <x v="3"/>
    <x v="4"/>
    <x v="5"/>
    <x v="0"/>
    <x v="0"/>
    <x v="0"/>
    <x v="3"/>
    <x v="4"/>
    <x v="3"/>
    <x v="0"/>
    <x v="4"/>
    <x v="4"/>
    <x v="4"/>
    <x v="4"/>
    <x v="2"/>
    <x v="4"/>
    <x v="4"/>
    <x v="4"/>
    <x v="4"/>
    <x v="4"/>
    <x v="4"/>
    <x v="4"/>
    <x v="4"/>
    <x v="2"/>
    <x v="3"/>
    <x v="3"/>
    <x v="0"/>
    <x v="0"/>
    <x v="0"/>
    <x v="0"/>
    <x v="0"/>
    <x v="0"/>
    <x v="0"/>
    <x v="0"/>
    <x v="0"/>
  </r>
  <r>
    <x v="0"/>
    <x v="0"/>
    <x v="3"/>
    <x v="0"/>
    <x v="4"/>
    <x v="0"/>
    <x v="3"/>
    <x v="5"/>
    <x v="0"/>
    <x v="4"/>
    <x v="4"/>
    <x v="3"/>
    <x v="4"/>
    <x v="2"/>
    <x v="5"/>
    <x v="2"/>
    <x v="2"/>
    <x v="4"/>
    <x v="4"/>
    <x v="3"/>
    <x v="2"/>
    <x v="3"/>
    <x v="4"/>
    <x v="4"/>
    <x v="3"/>
    <x v="2"/>
    <x v="5"/>
    <x v="0"/>
    <x v="0"/>
    <x v="2"/>
    <x v="0"/>
    <x v="3"/>
    <x v="5"/>
    <x v="1"/>
    <x v="3"/>
    <x v="3"/>
    <x v="3"/>
    <x v="3"/>
    <x v="2"/>
    <x v="2"/>
    <x v="0"/>
    <x v="0"/>
    <x v="0"/>
    <x v="0"/>
    <x v="0"/>
    <x v="0"/>
    <x v="0"/>
    <x v="0"/>
    <x v="0"/>
  </r>
  <r>
    <x v="0"/>
    <x v="0"/>
    <x v="3"/>
    <x v="0"/>
    <x v="5"/>
    <x v="1"/>
    <x v="2"/>
    <x v="2"/>
    <x v="2"/>
    <x v="3"/>
    <x v="2"/>
    <x v="0"/>
    <x v="2"/>
    <x v="3"/>
    <x v="0"/>
    <x v="3"/>
    <x v="6"/>
    <x v="2"/>
    <x v="2"/>
    <x v="3"/>
    <x v="0"/>
    <x v="0"/>
    <x v="2"/>
    <x v="2"/>
    <x v="1"/>
    <x v="3"/>
    <x v="3"/>
    <x v="3"/>
    <x v="4"/>
    <x v="0"/>
    <x v="0"/>
    <x v="2"/>
    <x v="3"/>
    <x v="3"/>
    <x v="1"/>
    <x v="2"/>
    <x v="0"/>
    <x v="3"/>
    <x v="2"/>
    <x v="2"/>
    <x v="0"/>
    <x v="0"/>
    <x v="0"/>
    <x v="0"/>
    <x v="0"/>
    <x v="0"/>
    <x v="0"/>
    <x v="0"/>
    <x v="0"/>
  </r>
  <r>
    <x v="0"/>
    <x v="0"/>
    <x v="3"/>
    <x v="0"/>
    <x v="5"/>
    <x v="0"/>
    <x v="2"/>
    <x v="5"/>
    <x v="4"/>
    <x v="3"/>
    <x v="4"/>
    <x v="2"/>
    <x v="5"/>
    <x v="1"/>
    <x v="1"/>
    <x v="1"/>
    <x v="1"/>
    <x v="1"/>
    <x v="1"/>
    <x v="1"/>
    <x v="1"/>
    <x v="1"/>
    <x v="1"/>
    <x v="1"/>
    <x v="0"/>
    <x v="1"/>
    <x v="4"/>
    <x v="0"/>
    <x v="0"/>
    <x v="2"/>
    <x v="0"/>
    <x v="3"/>
    <x v="5"/>
    <x v="1"/>
    <x v="3"/>
    <x v="3"/>
    <x v="3"/>
    <x v="3"/>
    <x v="2"/>
    <x v="2"/>
    <x v="0"/>
    <x v="0"/>
    <x v="0"/>
    <x v="0"/>
    <x v="0"/>
    <x v="0"/>
    <x v="0"/>
    <x v="0"/>
    <x v="0"/>
  </r>
  <r>
    <x v="0"/>
    <x v="0"/>
    <x v="3"/>
    <x v="0"/>
    <x v="5"/>
    <x v="1"/>
    <x v="3"/>
    <x v="2"/>
    <x v="0"/>
    <x v="3"/>
    <x v="2"/>
    <x v="2"/>
    <x v="2"/>
    <x v="3"/>
    <x v="0"/>
    <x v="2"/>
    <x v="3"/>
    <x v="3"/>
    <x v="3"/>
    <x v="3"/>
    <x v="4"/>
    <x v="4"/>
    <x v="2"/>
    <x v="3"/>
    <x v="2"/>
    <x v="5"/>
    <x v="5"/>
    <x v="0"/>
    <x v="0"/>
    <x v="2"/>
    <x v="0"/>
    <x v="3"/>
    <x v="3"/>
    <x v="1"/>
    <x v="1"/>
    <x v="2"/>
    <x v="4"/>
    <x v="5"/>
    <x v="0"/>
    <x v="2"/>
    <x v="0"/>
    <x v="0"/>
    <x v="0"/>
    <x v="0"/>
    <x v="0"/>
    <x v="0"/>
    <x v="0"/>
    <x v="0"/>
    <x v="0"/>
  </r>
  <r>
    <x v="0"/>
    <x v="0"/>
    <x v="3"/>
    <x v="0"/>
    <x v="7"/>
    <x v="0"/>
    <x v="2"/>
    <x v="0"/>
    <x v="4"/>
    <x v="2"/>
    <x v="3"/>
    <x v="0"/>
    <x v="0"/>
    <x v="0"/>
    <x v="0"/>
    <x v="0"/>
    <x v="0"/>
    <x v="2"/>
    <x v="0"/>
    <x v="0"/>
    <x v="2"/>
    <x v="2"/>
    <x v="0"/>
    <x v="0"/>
    <x v="1"/>
    <x v="3"/>
    <x v="0"/>
    <x v="0"/>
    <x v="0"/>
    <x v="2"/>
    <x v="2"/>
    <x v="0"/>
    <x v="3"/>
    <x v="2"/>
    <x v="0"/>
    <x v="2"/>
    <x v="0"/>
    <x v="0"/>
    <x v="2"/>
    <x v="2"/>
    <x v="0"/>
    <x v="0"/>
    <x v="0"/>
    <x v="0"/>
    <x v="0"/>
    <x v="0"/>
    <x v="0"/>
    <x v="0"/>
    <x v="0"/>
  </r>
  <r>
    <x v="0"/>
    <x v="0"/>
    <x v="3"/>
    <x v="0"/>
    <x v="5"/>
    <x v="0"/>
    <x v="0"/>
    <x v="2"/>
    <x v="1"/>
    <x v="2"/>
    <x v="3"/>
    <x v="0"/>
    <x v="0"/>
    <x v="0"/>
    <x v="2"/>
    <x v="0"/>
    <x v="0"/>
    <x v="3"/>
    <x v="2"/>
    <x v="4"/>
    <x v="0"/>
    <x v="0"/>
    <x v="0"/>
    <x v="3"/>
    <x v="2"/>
    <x v="2"/>
    <x v="0"/>
    <x v="0"/>
    <x v="0"/>
    <x v="3"/>
    <x v="3"/>
    <x v="0"/>
    <x v="0"/>
    <x v="0"/>
    <x v="0"/>
    <x v="1"/>
    <x v="2"/>
    <x v="5"/>
    <x v="4"/>
    <x v="0"/>
    <x v="0"/>
    <x v="0"/>
    <x v="0"/>
    <x v="0"/>
    <x v="0"/>
    <x v="0"/>
    <x v="0"/>
    <x v="0"/>
    <x v="0"/>
  </r>
  <r>
    <x v="0"/>
    <x v="0"/>
    <x v="3"/>
    <x v="0"/>
    <x v="5"/>
    <x v="1"/>
    <x v="2"/>
    <x v="0"/>
    <x v="4"/>
    <x v="2"/>
    <x v="3"/>
    <x v="0"/>
    <x v="0"/>
    <x v="0"/>
    <x v="0"/>
    <x v="0"/>
    <x v="0"/>
    <x v="3"/>
    <x v="2"/>
    <x v="4"/>
    <x v="2"/>
    <x v="0"/>
    <x v="0"/>
    <x v="2"/>
    <x v="2"/>
    <x v="2"/>
    <x v="0"/>
    <x v="0"/>
    <x v="0"/>
    <x v="0"/>
    <x v="0"/>
    <x v="2"/>
    <x v="0"/>
    <x v="2"/>
    <x v="1"/>
    <x v="0"/>
    <x v="3"/>
    <x v="0"/>
    <x v="2"/>
    <x v="2"/>
    <x v="0"/>
    <x v="0"/>
    <x v="0"/>
    <x v="0"/>
    <x v="0"/>
    <x v="0"/>
    <x v="0"/>
    <x v="0"/>
    <x v="0"/>
  </r>
  <r>
    <x v="0"/>
    <x v="0"/>
    <x v="3"/>
    <x v="0"/>
    <x v="7"/>
    <x v="1"/>
    <x v="0"/>
    <x v="5"/>
    <x v="0"/>
    <x v="2"/>
    <x v="1"/>
    <x v="0"/>
    <x v="0"/>
    <x v="5"/>
    <x v="3"/>
    <x v="1"/>
    <x v="0"/>
    <x v="2"/>
    <x v="0"/>
    <x v="3"/>
    <x v="3"/>
    <x v="0"/>
    <x v="1"/>
    <x v="1"/>
    <x v="1"/>
    <x v="2"/>
    <x v="3"/>
    <x v="0"/>
    <x v="0"/>
    <x v="0"/>
    <x v="0"/>
    <x v="0"/>
    <x v="0"/>
    <x v="0"/>
    <x v="2"/>
    <x v="2"/>
    <x v="2"/>
    <x v="0"/>
    <x v="0"/>
    <x v="1"/>
    <x v="0"/>
    <x v="0"/>
    <x v="0"/>
    <x v="0"/>
    <x v="0"/>
    <x v="0"/>
    <x v="0"/>
    <x v="0"/>
    <x v="0"/>
  </r>
  <r>
    <x v="0"/>
    <x v="0"/>
    <x v="3"/>
    <x v="0"/>
    <x v="5"/>
    <x v="0"/>
    <x v="0"/>
    <x v="2"/>
    <x v="4"/>
    <x v="2"/>
    <x v="2"/>
    <x v="2"/>
    <x v="0"/>
    <x v="2"/>
    <x v="0"/>
    <x v="3"/>
    <x v="0"/>
    <x v="3"/>
    <x v="0"/>
    <x v="2"/>
    <x v="2"/>
    <x v="0"/>
    <x v="0"/>
    <x v="0"/>
    <x v="0"/>
    <x v="4"/>
    <x v="3"/>
    <x v="3"/>
    <x v="0"/>
    <x v="0"/>
    <x v="0"/>
    <x v="2"/>
    <x v="0"/>
    <x v="3"/>
    <x v="0"/>
    <x v="0"/>
    <x v="2"/>
    <x v="3"/>
    <x v="2"/>
    <x v="2"/>
    <x v="0"/>
    <x v="0"/>
    <x v="0"/>
    <x v="0"/>
    <x v="0"/>
    <x v="0"/>
    <x v="0"/>
    <x v="0"/>
    <x v="0"/>
  </r>
  <r>
    <x v="0"/>
    <x v="0"/>
    <x v="3"/>
    <x v="0"/>
    <x v="5"/>
    <x v="0"/>
    <x v="0"/>
    <x v="2"/>
    <x v="4"/>
    <x v="2"/>
    <x v="1"/>
    <x v="2"/>
    <x v="0"/>
    <x v="2"/>
    <x v="0"/>
    <x v="3"/>
    <x v="3"/>
    <x v="3"/>
    <x v="3"/>
    <x v="3"/>
    <x v="2"/>
    <x v="1"/>
    <x v="0"/>
    <x v="0"/>
    <x v="1"/>
    <x v="3"/>
    <x v="2"/>
    <x v="0"/>
    <x v="0"/>
    <x v="0"/>
    <x v="2"/>
    <x v="1"/>
    <x v="1"/>
    <x v="0"/>
    <x v="0"/>
    <x v="2"/>
    <x v="2"/>
    <x v="0"/>
    <x v="0"/>
    <x v="1"/>
    <x v="0"/>
    <x v="0"/>
    <x v="0"/>
    <x v="0"/>
    <x v="0"/>
    <x v="0"/>
    <x v="0"/>
    <x v="0"/>
    <x v="0"/>
  </r>
  <r>
    <x v="0"/>
    <x v="0"/>
    <x v="3"/>
    <x v="0"/>
    <x v="5"/>
    <x v="0"/>
    <x v="0"/>
    <x v="2"/>
    <x v="0"/>
    <x v="2"/>
    <x v="1"/>
    <x v="3"/>
    <x v="0"/>
    <x v="2"/>
    <x v="0"/>
    <x v="3"/>
    <x v="3"/>
    <x v="3"/>
    <x v="3"/>
    <x v="3"/>
    <x v="2"/>
    <x v="0"/>
    <x v="0"/>
    <x v="2"/>
    <x v="1"/>
    <x v="3"/>
    <x v="2"/>
    <x v="0"/>
    <x v="0"/>
    <x v="2"/>
    <x v="0"/>
    <x v="1"/>
    <x v="1"/>
    <x v="1"/>
    <x v="0"/>
    <x v="2"/>
    <x v="2"/>
    <x v="0"/>
    <x v="2"/>
    <x v="1"/>
    <x v="0"/>
    <x v="0"/>
    <x v="0"/>
    <x v="0"/>
    <x v="0"/>
    <x v="0"/>
    <x v="0"/>
    <x v="0"/>
    <x v="0"/>
  </r>
  <r>
    <x v="0"/>
    <x v="0"/>
    <x v="3"/>
    <x v="0"/>
    <x v="5"/>
    <x v="0"/>
    <x v="2"/>
    <x v="0"/>
    <x v="5"/>
    <x v="2"/>
    <x v="2"/>
    <x v="0"/>
    <x v="2"/>
    <x v="0"/>
    <x v="2"/>
    <x v="3"/>
    <x v="0"/>
    <x v="2"/>
    <x v="2"/>
    <x v="4"/>
    <x v="0"/>
    <x v="3"/>
    <x v="0"/>
    <x v="2"/>
    <x v="1"/>
    <x v="2"/>
    <x v="2"/>
    <x v="2"/>
    <x v="0"/>
    <x v="0"/>
    <x v="2"/>
    <x v="1"/>
    <x v="2"/>
    <x v="0"/>
    <x v="0"/>
    <x v="2"/>
    <x v="2"/>
    <x v="5"/>
    <x v="0"/>
    <x v="4"/>
    <x v="0"/>
    <x v="0"/>
    <x v="0"/>
    <x v="0"/>
    <x v="0"/>
    <x v="0"/>
    <x v="0"/>
    <x v="0"/>
    <x v="0"/>
  </r>
  <r>
    <x v="0"/>
    <x v="0"/>
    <x v="3"/>
    <x v="0"/>
    <x v="4"/>
    <x v="1"/>
    <x v="0"/>
    <x v="2"/>
    <x v="0"/>
    <x v="2"/>
    <x v="2"/>
    <x v="2"/>
    <x v="4"/>
    <x v="0"/>
    <x v="2"/>
    <x v="0"/>
    <x v="0"/>
    <x v="3"/>
    <x v="2"/>
    <x v="3"/>
    <x v="2"/>
    <x v="2"/>
    <x v="2"/>
    <x v="3"/>
    <x v="1"/>
    <x v="2"/>
    <x v="3"/>
    <x v="3"/>
    <x v="4"/>
    <x v="0"/>
    <x v="4"/>
    <x v="4"/>
    <x v="2"/>
    <x v="2"/>
    <x v="4"/>
    <x v="2"/>
    <x v="4"/>
    <x v="2"/>
    <x v="3"/>
    <x v="0"/>
    <x v="0"/>
    <x v="0"/>
    <x v="0"/>
    <x v="0"/>
    <x v="0"/>
    <x v="0"/>
    <x v="0"/>
    <x v="0"/>
    <x v="0"/>
  </r>
  <r>
    <x v="0"/>
    <x v="0"/>
    <x v="3"/>
    <x v="0"/>
    <x v="5"/>
    <x v="0"/>
    <x v="2"/>
    <x v="2"/>
    <x v="1"/>
    <x v="0"/>
    <x v="4"/>
    <x v="4"/>
    <x v="2"/>
    <x v="3"/>
    <x v="2"/>
    <x v="0"/>
    <x v="0"/>
    <x v="3"/>
    <x v="4"/>
    <x v="4"/>
    <x v="3"/>
    <x v="1"/>
    <x v="4"/>
    <x v="2"/>
    <x v="0"/>
    <x v="5"/>
    <x v="5"/>
    <x v="0"/>
    <x v="0"/>
    <x v="2"/>
    <x v="0"/>
    <x v="1"/>
    <x v="1"/>
    <x v="0"/>
    <x v="0"/>
    <x v="3"/>
    <x v="1"/>
    <x v="1"/>
    <x v="1"/>
    <x v="1"/>
    <x v="0"/>
    <x v="0"/>
    <x v="0"/>
    <x v="0"/>
    <x v="0"/>
    <x v="0"/>
    <x v="0"/>
    <x v="0"/>
    <x v="0"/>
  </r>
  <r>
    <x v="0"/>
    <x v="0"/>
    <x v="3"/>
    <x v="0"/>
    <x v="5"/>
    <x v="1"/>
    <x v="2"/>
    <x v="2"/>
    <x v="4"/>
    <x v="2"/>
    <x v="4"/>
    <x v="2"/>
    <x v="0"/>
    <x v="3"/>
    <x v="5"/>
    <x v="3"/>
    <x v="0"/>
    <x v="2"/>
    <x v="4"/>
    <x v="0"/>
    <x v="0"/>
    <x v="2"/>
    <x v="0"/>
    <x v="4"/>
    <x v="1"/>
    <x v="2"/>
    <x v="0"/>
    <x v="2"/>
    <x v="3"/>
    <x v="3"/>
    <x v="2"/>
    <x v="2"/>
    <x v="2"/>
    <x v="3"/>
    <x v="2"/>
    <x v="4"/>
    <x v="2"/>
    <x v="2"/>
    <x v="4"/>
    <x v="0"/>
    <x v="0"/>
    <x v="0"/>
    <x v="0"/>
    <x v="0"/>
    <x v="0"/>
    <x v="0"/>
    <x v="0"/>
    <x v="0"/>
    <x v="0"/>
  </r>
  <r>
    <x v="0"/>
    <x v="0"/>
    <x v="2"/>
    <x v="0"/>
    <x v="0"/>
    <x v="1"/>
    <x v="0"/>
    <x v="2"/>
    <x v="2"/>
    <x v="2"/>
    <x v="3"/>
    <x v="2"/>
    <x v="0"/>
    <x v="3"/>
    <x v="2"/>
    <x v="3"/>
    <x v="0"/>
    <x v="2"/>
    <x v="3"/>
    <x v="4"/>
    <x v="0"/>
    <x v="2"/>
    <x v="2"/>
    <x v="2"/>
    <x v="1"/>
    <x v="5"/>
    <x v="2"/>
    <x v="0"/>
    <x v="0"/>
    <x v="0"/>
    <x v="0"/>
    <x v="2"/>
    <x v="2"/>
    <x v="1"/>
    <x v="1"/>
    <x v="2"/>
    <x v="0"/>
    <x v="0"/>
    <x v="2"/>
    <x v="2"/>
    <x v="0"/>
    <x v="0"/>
    <x v="0"/>
    <x v="0"/>
    <x v="0"/>
    <x v="0"/>
    <x v="0"/>
    <x v="0"/>
    <x v="0"/>
  </r>
  <r>
    <x v="0"/>
    <x v="0"/>
    <x v="3"/>
    <x v="0"/>
    <x v="4"/>
    <x v="1"/>
    <x v="2"/>
    <x v="2"/>
    <x v="0"/>
    <x v="2"/>
    <x v="3"/>
    <x v="0"/>
    <x v="2"/>
    <x v="3"/>
    <x v="0"/>
    <x v="3"/>
    <x v="0"/>
    <x v="3"/>
    <x v="3"/>
    <x v="2"/>
    <x v="0"/>
    <x v="0"/>
    <x v="2"/>
    <x v="2"/>
    <x v="2"/>
    <x v="0"/>
    <x v="3"/>
    <x v="3"/>
    <x v="4"/>
    <x v="4"/>
    <x v="4"/>
    <x v="2"/>
    <x v="3"/>
    <x v="2"/>
    <x v="0"/>
    <x v="4"/>
    <x v="4"/>
    <x v="2"/>
    <x v="3"/>
    <x v="0"/>
    <x v="0"/>
    <x v="0"/>
    <x v="0"/>
    <x v="0"/>
    <x v="0"/>
    <x v="0"/>
    <x v="0"/>
    <x v="0"/>
    <x v="0"/>
  </r>
  <r>
    <x v="0"/>
    <x v="0"/>
    <x v="3"/>
    <x v="0"/>
    <x v="4"/>
    <x v="1"/>
    <x v="4"/>
    <x v="0"/>
    <x v="1"/>
    <x v="0"/>
    <x v="0"/>
    <x v="4"/>
    <x v="5"/>
    <x v="5"/>
    <x v="4"/>
    <x v="4"/>
    <x v="6"/>
    <x v="0"/>
    <x v="0"/>
    <x v="4"/>
    <x v="4"/>
    <x v="0"/>
    <x v="2"/>
    <x v="0"/>
    <x v="1"/>
    <x v="0"/>
    <x v="3"/>
    <x v="0"/>
    <x v="4"/>
    <x v="3"/>
    <x v="3"/>
    <x v="4"/>
    <x v="2"/>
    <x v="2"/>
    <x v="4"/>
    <x v="4"/>
    <x v="4"/>
    <x v="5"/>
    <x v="4"/>
    <x v="0"/>
    <x v="0"/>
    <x v="0"/>
    <x v="0"/>
    <x v="0"/>
    <x v="0"/>
    <x v="0"/>
    <x v="0"/>
    <x v="0"/>
    <x v="0"/>
  </r>
  <r>
    <x v="0"/>
    <x v="0"/>
    <x v="3"/>
    <x v="0"/>
    <x v="5"/>
    <x v="1"/>
    <x v="2"/>
    <x v="2"/>
    <x v="4"/>
    <x v="3"/>
    <x v="3"/>
    <x v="0"/>
    <x v="0"/>
    <x v="0"/>
    <x v="0"/>
    <x v="3"/>
    <x v="3"/>
    <x v="2"/>
    <x v="2"/>
    <x v="2"/>
    <x v="4"/>
    <x v="0"/>
    <x v="0"/>
    <x v="3"/>
    <x v="1"/>
    <x v="3"/>
    <x v="2"/>
    <x v="3"/>
    <x v="5"/>
    <x v="0"/>
    <x v="0"/>
    <x v="0"/>
    <x v="0"/>
    <x v="3"/>
    <x v="0"/>
    <x v="2"/>
    <x v="2"/>
    <x v="5"/>
    <x v="0"/>
    <x v="2"/>
    <x v="0"/>
    <x v="0"/>
    <x v="0"/>
    <x v="0"/>
    <x v="0"/>
    <x v="0"/>
    <x v="0"/>
    <x v="0"/>
    <x v="0"/>
  </r>
  <r>
    <x v="0"/>
    <x v="0"/>
    <x v="3"/>
    <x v="0"/>
    <x v="4"/>
    <x v="0"/>
    <x v="0"/>
    <x v="2"/>
    <x v="2"/>
    <x v="3"/>
    <x v="2"/>
    <x v="2"/>
    <x v="2"/>
    <x v="0"/>
    <x v="2"/>
    <x v="3"/>
    <x v="0"/>
    <x v="1"/>
    <x v="1"/>
    <x v="0"/>
    <x v="1"/>
    <x v="0"/>
    <x v="1"/>
    <x v="1"/>
    <x v="2"/>
    <x v="2"/>
    <x v="0"/>
    <x v="2"/>
    <x v="0"/>
    <x v="0"/>
    <x v="4"/>
    <x v="2"/>
    <x v="4"/>
    <x v="2"/>
    <x v="1"/>
    <x v="1"/>
    <x v="1"/>
    <x v="0"/>
    <x v="0"/>
    <x v="0"/>
    <x v="0"/>
    <x v="0"/>
    <x v="0"/>
    <x v="0"/>
    <x v="0"/>
    <x v="0"/>
    <x v="0"/>
    <x v="0"/>
    <x v="0"/>
  </r>
  <r>
    <x v="0"/>
    <x v="0"/>
    <x v="3"/>
    <x v="0"/>
    <x v="5"/>
    <x v="0"/>
    <x v="3"/>
    <x v="2"/>
    <x v="1"/>
    <x v="2"/>
    <x v="3"/>
    <x v="0"/>
    <x v="0"/>
    <x v="2"/>
    <x v="0"/>
    <x v="3"/>
    <x v="0"/>
    <x v="3"/>
    <x v="1"/>
    <x v="0"/>
    <x v="0"/>
    <x v="2"/>
    <x v="0"/>
    <x v="2"/>
    <x v="1"/>
    <x v="2"/>
    <x v="0"/>
    <x v="2"/>
    <x v="0"/>
    <x v="4"/>
    <x v="3"/>
    <x v="0"/>
    <x v="2"/>
    <x v="2"/>
    <x v="2"/>
    <x v="0"/>
    <x v="2"/>
    <x v="2"/>
    <x v="4"/>
    <x v="0"/>
    <x v="0"/>
    <x v="0"/>
    <x v="0"/>
    <x v="0"/>
    <x v="0"/>
    <x v="0"/>
    <x v="0"/>
    <x v="0"/>
    <x v="0"/>
  </r>
  <r>
    <x v="0"/>
    <x v="0"/>
    <x v="3"/>
    <x v="0"/>
    <x v="4"/>
    <x v="1"/>
    <x v="2"/>
    <x v="0"/>
    <x v="4"/>
    <x v="3"/>
    <x v="0"/>
    <x v="4"/>
    <x v="4"/>
    <x v="5"/>
    <x v="3"/>
    <x v="4"/>
    <x v="5"/>
    <x v="0"/>
    <x v="0"/>
    <x v="0"/>
    <x v="0"/>
    <x v="0"/>
    <x v="3"/>
    <x v="0"/>
    <x v="4"/>
    <x v="0"/>
    <x v="3"/>
    <x v="0"/>
    <x v="4"/>
    <x v="3"/>
    <x v="2"/>
    <x v="4"/>
    <x v="2"/>
    <x v="4"/>
    <x v="4"/>
    <x v="4"/>
    <x v="4"/>
    <x v="5"/>
    <x v="0"/>
    <x v="4"/>
    <x v="0"/>
    <x v="0"/>
    <x v="0"/>
    <x v="0"/>
    <x v="0"/>
    <x v="0"/>
    <x v="0"/>
    <x v="0"/>
    <x v="0"/>
  </r>
  <r>
    <x v="0"/>
    <x v="0"/>
    <x v="3"/>
    <x v="0"/>
    <x v="4"/>
    <x v="0"/>
    <x v="3"/>
    <x v="2"/>
    <x v="4"/>
    <x v="3"/>
    <x v="4"/>
    <x v="2"/>
    <x v="0"/>
    <x v="2"/>
    <x v="5"/>
    <x v="3"/>
    <x v="0"/>
    <x v="2"/>
    <x v="0"/>
    <x v="1"/>
    <x v="1"/>
    <x v="0"/>
    <x v="4"/>
    <x v="4"/>
    <x v="1"/>
    <x v="2"/>
    <x v="1"/>
    <x v="0"/>
    <x v="0"/>
    <x v="2"/>
    <x v="0"/>
    <x v="1"/>
    <x v="4"/>
    <x v="0"/>
    <x v="0"/>
    <x v="0"/>
    <x v="0"/>
    <x v="2"/>
    <x v="2"/>
    <x v="2"/>
    <x v="0"/>
    <x v="0"/>
    <x v="0"/>
    <x v="0"/>
    <x v="0"/>
    <x v="0"/>
    <x v="0"/>
    <x v="0"/>
    <x v="0"/>
  </r>
  <r>
    <x v="0"/>
    <x v="0"/>
    <x v="3"/>
    <x v="0"/>
    <x v="8"/>
    <x v="0"/>
    <x v="0"/>
    <x v="5"/>
    <x v="0"/>
    <x v="2"/>
    <x v="0"/>
    <x v="4"/>
    <x v="4"/>
    <x v="3"/>
    <x v="5"/>
    <x v="2"/>
    <x v="3"/>
    <x v="2"/>
    <x v="2"/>
    <x v="4"/>
    <x v="0"/>
    <x v="0"/>
    <x v="0"/>
    <x v="2"/>
    <x v="4"/>
    <x v="4"/>
    <x v="3"/>
    <x v="0"/>
    <x v="0"/>
    <x v="2"/>
    <x v="0"/>
    <x v="2"/>
    <x v="2"/>
    <x v="3"/>
    <x v="1"/>
    <x v="4"/>
    <x v="3"/>
    <x v="3"/>
    <x v="2"/>
    <x v="4"/>
    <x v="0"/>
    <x v="0"/>
    <x v="0"/>
    <x v="0"/>
    <x v="0"/>
    <x v="0"/>
    <x v="0"/>
    <x v="0"/>
    <x v="0"/>
  </r>
  <r>
    <x v="0"/>
    <x v="0"/>
    <x v="3"/>
    <x v="0"/>
    <x v="4"/>
    <x v="1"/>
    <x v="0"/>
    <x v="2"/>
    <x v="2"/>
    <x v="2"/>
    <x v="3"/>
    <x v="0"/>
    <x v="2"/>
    <x v="3"/>
    <x v="2"/>
    <x v="0"/>
    <x v="0"/>
    <x v="1"/>
    <x v="3"/>
    <x v="2"/>
    <x v="5"/>
    <x v="0"/>
    <x v="0"/>
    <x v="3"/>
    <x v="1"/>
    <x v="0"/>
    <x v="3"/>
    <x v="0"/>
    <x v="3"/>
    <x v="0"/>
    <x v="2"/>
    <x v="2"/>
    <x v="3"/>
    <x v="2"/>
    <x v="3"/>
    <x v="0"/>
    <x v="0"/>
    <x v="2"/>
    <x v="0"/>
    <x v="0"/>
    <x v="0"/>
    <x v="0"/>
    <x v="0"/>
    <x v="0"/>
    <x v="0"/>
    <x v="0"/>
    <x v="0"/>
    <x v="0"/>
    <x v="0"/>
  </r>
  <r>
    <x v="0"/>
    <x v="0"/>
    <x v="3"/>
    <x v="0"/>
    <x v="4"/>
    <x v="0"/>
    <x v="2"/>
    <x v="2"/>
    <x v="0"/>
    <x v="2"/>
    <x v="3"/>
    <x v="2"/>
    <x v="0"/>
    <x v="0"/>
    <x v="2"/>
    <x v="0"/>
    <x v="0"/>
    <x v="2"/>
    <x v="0"/>
    <x v="4"/>
    <x v="2"/>
    <x v="2"/>
    <x v="3"/>
    <x v="2"/>
    <x v="0"/>
    <x v="0"/>
    <x v="3"/>
    <x v="0"/>
    <x v="0"/>
    <x v="3"/>
    <x v="2"/>
    <x v="0"/>
    <x v="2"/>
    <x v="2"/>
    <x v="1"/>
    <x v="0"/>
    <x v="2"/>
    <x v="3"/>
    <x v="0"/>
    <x v="0"/>
    <x v="0"/>
    <x v="0"/>
    <x v="0"/>
    <x v="0"/>
    <x v="0"/>
    <x v="0"/>
    <x v="0"/>
    <x v="0"/>
    <x v="0"/>
  </r>
  <r>
    <x v="0"/>
    <x v="0"/>
    <x v="2"/>
    <x v="0"/>
    <x v="0"/>
    <x v="2"/>
    <x v="0"/>
    <x v="2"/>
    <x v="1"/>
    <x v="2"/>
    <x v="3"/>
    <x v="0"/>
    <x v="1"/>
    <x v="5"/>
    <x v="2"/>
    <x v="0"/>
    <x v="6"/>
    <x v="2"/>
    <x v="3"/>
    <x v="4"/>
    <x v="0"/>
    <x v="2"/>
    <x v="2"/>
    <x v="2"/>
    <x v="0"/>
    <x v="2"/>
    <x v="0"/>
    <x v="0"/>
    <x v="0"/>
    <x v="3"/>
    <x v="3"/>
    <x v="0"/>
    <x v="2"/>
    <x v="2"/>
    <x v="2"/>
    <x v="0"/>
    <x v="2"/>
    <x v="2"/>
    <x v="4"/>
    <x v="1"/>
    <x v="0"/>
    <x v="0"/>
    <x v="0"/>
    <x v="0"/>
    <x v="0"/>
    <x v="0"/>
    <x v="0"/>
    <x v="0"/>
    <x v="0"/>
  </r>
  <r>
    <x v="0"/>
    <x v="0"/>
    <x v="3"/>
    <x v="0"/>
    <x v="4"/>
    <x v="0"/>
    <x v="0"/>
    <x v="2"/>
    <x v="3"/>
    <x v="3"/>
    <x v="2"/>
    <x v="0"/>
    <x v="5"/>
    <x v="5"/>
    <x v="4"/>
    <x v="4"/>
    <x v="0"/>
    <x v="2"/>
    <x v="2"/>
    <x v="2"/>
    <x v="5"/>
    <x v="3"/>
    <x v="1"/>
    <x v="2"/>
    <x v="0"/>
    <x v="0"/>
    <x v="2"/>
    <x v="2"/>
    <x v="4"/>
    <x v="4"/>
    <x v="3"/>
    <x v="0"/>
    <x v="5"/>
    <x v="2"/>
    <x v="0"/>
    <x v="3"/>
    <x v="0"/>
    <x v="5"/>
    <x v="3"/>
    <x v="1"/>
    <x v="0"/>
    <x v="0"/>
    <x v="0"/>
    <x v="0"/>
    <x v="0"/>
    <x v="0"/>
    <x v="0"/>
    <x v="0"/>
    <x v="0"/>
  </r>
  <r>
    <x v="0"/>
    <x v="0"/>
    <x v="2"/>
    <x v="0"/>
    <x v="0"/>
    <x v="0"/>
    <x v="0"/>
    <x v="0"/>
    <x v="2"/>
    <x v="3"/>
    <x v="2"/>
    <x v="3"/>
    <x v="4"/>
    <x v="3"/>
    <x v="2"/>
    <x v="4"/>
    <x v="0"/>
    <x v="3"/>
    <x v="2"/>
    <x v="4"/>
    <x v="0"/>
    <x v="0"/>
    <x v="0"/>
    <x v="5"/>
    <x v="1"/>
    <x v="3"/>
    <x v="6"/>
    <x v="2"/>
    <x v="4"/>
    <x v="0"/>
    <x v="3"/>
    <x v="2"/>
    <x v="3"/>
    <x v="1"/>
    <x v="1"/>
    <x v="0"/>
    <x v="0"/>
    <x v="0"/>
    <x v="0"/>
    <x v="2"/>
    <x v="0"/>
    <x v="0"/>
    <x v="0"/>
    <x v="0"/>
    <x v="0"/>
    <x v="0"/>
    <x v="0"/>
    <x v="0"/>
    <x v="0"/>
  </r>
  <r>
    <x v="0"/>
    <x v="0"/>
    <x v="3"/>
    <x v="0"/>
    <x v="8"/>
    <x v="0"/>
    <x v="3"/>
    <x v="5"/>
    <x v="3"/>
    <x v="2"/>
    <x v="2"/>
    <x v="2"/>
    <x v="0"/>
    <x v="0"/>
    <x v="3"/>
    <x v="0"/>
    <x v="5"/>
    <x v="2"/>
    <x v="2"/>
    <x v="2"/>
    <x v="4"/>
    <x v="2"/>
    <x v="0"/>
    <x v="2"/>
    <x v="1"/>
    <x v="3"/>
    <x v="2"/>
    <x v="0"/>
    <x v="0"/>
    <x v="2"/>
    <x v="3"/>
    <x v="0"/>
    <x v="3"/>
    <x v="3"/>
    <x v="1"/>
    <x v="2"/>
    <x v="0"/>
    <x v="0"/>
    <x v="0"/>
    <x v="0"/>
    <x v="0"/>
    <x v="0"/>
    <x v="0"/>
    <x v="0"/>
    <x v="0"/>
    <x v="0"/>
    <x v="0"/>
    <x v="0"/>
    <x v="0"/>
  </r>
  <r>
    <x v="0"/>
    <x v="0"/>
    <x v="2"/>
    <x v="0"/>
    <x v="0"/>
    <x v="1"/>
    <x v="2"/>
    <x v="2"/>
    <x v="4"/>
    <x v="0"/>
    <x v="3"/>
    <x v="0"/>
    <x v="2"/>
    <x v="0"/>
    <x v="2"/>
    <x v="0"/>
    <x v="6"/>
    <x v="0"/>
    <x v="0"/>
    <x v="3"/>
    <x v="2"/>
    <x v="0"/>
    <x v="0"/>
    <x v="0"/>
    <x v="2"/>
    <x v="3"/>
    <x v="0"/>
    <x v="3"/>
    <x v="0"/>
    <x v="2"/>
    <x v="0"/>
    <x v="2"/>
    <x v="3"/>
    <x v="1"/>
    <x v="1"/>
    <x v="2"/>
    <x v="0"/>
    <x v="0"/>
    <x v="0"/>
    <x v="2"/>
    <x v="0"/>
    <x v="0"/>
    <x v="0"/>
    <x v="0"/>
    <x v="0"/>
    <x v="0"/>
    <x v="0"/>
    <x v="0"/>
    <x v="0"/>
  </r>
  <r>
    <x v="0"/>
    <x v="0"/>
    <x v="3"/>
    <x v="0"/>
    <x v="8"/>
    <x v="0"/>
    <x v="1"/>
    <x v="2"/>
    <x v="3"/>
    <x v="0"/>
    <x v="0"/>
    <x v="2"/>
    <x v="3"/>
    <x v="2"/>
    <x v="2"/>
    <x v="2"/>
    <x v="3"/>
    <x v="2"/>
    <x v="0"/>
    <x v="3"/>
    <x v="0"/>
    <x v="0"/>
    <x v="4"/>
    <x v="4"/>
    <x v="3"/>
    <x v="3"/>
    <x v="5"/>
    <x v="0"/>
    <x v="2"/>
    <x v="2"/>
    <x v="2"/>
    <x v="3"/>
    <x v="3"/>
    <x v="3"/>
    <x v="2"/>
    <x v="3"/>
    <x v="3"/>
    <x v="0"/>
    <x v="0"/>
    <x v="2"/>
    <x v="0"/>
    <x v="0"/>
    <x v="0"/>
    <x v="0"/>
    <x v="0"/>
    <x v="0"/>
    <x v="0"/>
    <x v="0"/>
    <x v="0"/>
  </r>
  <r>
    <x v="0"/>
    <x v="0"/>
    <x v="3"/>
    <x v="0"/>
    <x v="1"/>
    <x v="1"/>
    <x v="2"/>
    <x v="0"/>
    <x v="2"/>
    <x v="2"/>
    <x v="1"/>
    <x v="2"/>
    <x v="1"/>
    <x v="3"/>
    <x v="0"/>
    <x v="3"/>
    <x v="0"/>
    <x v="1"/>
    <x v="1"/>
    <x v="3"/>
    <x v="2"/>
    <x v="1"/>
    <x v="1"/>
    <x v="1"/>
    <x v="1"/>
    <x v="2"/>
    <x v="0"/>
    <x v="0"/>
    <x v="0"/>
    <x v="0"/>
    <x v="1"/>
    <x v="1"/>
    <x v="1"/>
    <x v="3"/>
    <x v="0"/>
    <x v="0"/>
    <x v="2"/>
    <x v="2"/>
    <x v="4"/>
    <x v="1"/>
    <x v="0"/>
    <x v="0"/>
    <x v="0"/>
    <x v="0"/>
    <x v="0"/>
    <x v="0"/>
    <x v="0"/>
    <x v="0"/>
    <x v="0"/>
  </r>
  <r>
    <x v="0"/>
    <x v="0"/>
    <x v="3"/>
    <x v="0"/>
    <x v="4"/>
    <x v="1"/>
    <x v="2"/>
    <x v="0"/>
    <x v="1"/>
    <x v="2"/>
    <x v="0"/>
    <x v="3"/>
    <x v="5"/>
    <x v="0"/>
    <x v="0"/>
    <x v="0"/>
    <x v="0"/>
    <x v="0"/>
    <x v="0"/>
    <x v="4"/>
    <x v="4"/>
    <x v="1"/>
    <x v="2"/>
    <x v="0"/>
    <x v="4"/>
    <x v="2"/>
    <x v="3"/>
    <x v="0"/>
    <x v="4"/>
    <x v="3"/>
    <x v="3"/>
    <x v="0"/>
    <x v="2"/>
    <x v="4"/>
    <x v="1"/>
    <x v="0"/>
    <x v="0"/>
    <x v="2"/>
    <x v="1"/>
    <x v="1"/>
    <x v="0"/>
    <x v="0"/>
    <x v="0"/>
    <x v="0"/>
    <x v="0"/>
    <x v="0"/>
    <x v="0"/>
    <x v="0"/>
    <x v="0"/>
  </r>
  <r>
    <x v="0"/>
    <x v="0"/>
    <x v="2"/>
    <x v="0"/>
    <x v="0"/>
    <x v="1"/>
    <x v="2"/>
    <x v="0"/>
    <x v="2"/>
    <x v="2"/>
    <x v="3"/>
    <x v="2"/>
    <x v="2"/>
    <x v="3"/>
    <x v="0"/>
    <x v="3"/>
    <x v="0"/>
    <x v="2"/>
    <x v="2"/>
    <x v="2"/>
    <x v="0"/>
    <x v="0"/>
    <x v="0"/>
    <x v="2"/>
    <x v="1"/>
    <x v="2"/>
    <x v="0"/>
    <x v="3"/>
    <x v="4"/>
    <x v="3"/>
    <x v="3"/>
    <x v="2"/>
    <x v="0"/>
    <x v="3"/>
    <x v="2"/>
    <x v="0"/>
    <x v="2"/>
    <x v="5"/>
    <x v="0"/>
    <x v="0"/>
    <x v="0"/>
    <x v="0"/>
    <x v="0"/>
    <x v="0"/>
    <x v="0"/>
    <x v="0"/>
    <x v="0"/>
    <x v="0"/>
    <x v="0"/>
  </r>
  <r>
    <x v="0"/>
    <x v="0"/>
    <x v="3"/>
    <x v="0"/>
    <x v="8"/>
    <x v="1"/>
    <x v="0"/>
    <x v="2"/>
    <x v="4"/>
    <x v="2"/>
    <x v="2"/>
    <x v="0"/>
    <x v="0"/>
    <x v="2"/>
    <x v="0"/>
    <x v="0"/>
    <x v="0"/>
    <x v="2"/>
    <x v="3"/>
    <x v="2"/>
    <x v="2"/>
    <x v="0"/>
    <x v="2"/>
    <x v="3"/>
    <x v="4"/>
    <x v="2"/>
    <x v="0"/>
    <x v="0"/>
    <x v="3"/>
    <x v="0"/>
    <x v="0"/>
    <x v="0"/>
    <x v="4"/>
    <x v="2"/>
    <x v="2"/>
    <x v="1"/>
    <x v="4"/>
    <x v="2"/>
    <x v="0"/>
    <x v="0"/>
    <x v="0"/>
    <x v="0"/>
    <x v="0"/>
    <x v="0"/>
    <x v="0"/>
    <x v="0"/>
    <x v="0"/>
    <x v="0"/>
    <x v="0"/>
  </r>
  <r>
    <x v="0"/>
    <x v="0"/>
    <x v="3"/>
    <x v="0"/>
    <x v="8"/>
    <x v="0"/>
    <x v="0"/>
    <x v="2"/>
    <x v="2"/>
    <x v="2"/>
    <x v="3"/>
    <x v="2"/>
    <x v="2"/>
    <x v="3"/>
    <x v="0"/>
    <x v="3"/>
    <x v="3"/>
    <x v="2"/>
    <x v="2"/>
    <x v="2"/>
    <x v="0"/>
    <x v="0"/>
    <x v="0"/>
    <x v="3"/>
    <x v="2"/>
    <x v="2"/>
    <x v="0"/>
    <x v="0"/>
    <x v="0"/>
    <x v="0"/>
    <x v="2"/>
    <x v="0"/>
    <x v="2"/>
    <x v="3"/>
    <x v="1"/>
    <x v="2"/>
    <x v="0"/>
    <x v="0"/>
    <x v="0"/>
    <x v="0"/>
    <x v="0"/>
    <x v="0"/>
    <x v="0"/>
    <x v="0"/>
    <x v="0"/>
    <x v="0"/>
    <x v="0"/>
    <x v="0"/>
    <x v="0"/>
  </r>
  <r>
    <x v="0"/>
    <x v="0"/>
    <x v="3"/>
    <x v="0"/>
    <x v="8"/>
    <x v="1"/>
    <x v="4"/>
    <x v="0"/>
    <x v="4"/>
    <x v="0"/>
    <x v="3"/>
    <x v="0"/>
    <x v="0"/>
    <x v="0"/>
    <x v="3"/>
    <x v="0"/>
    <x v="6"/>
    <x v="0"/>
    <x v="3"/>
    <x v="0"/>
    <x v="5"/>
    <x v="3"/>
    <x v="2"/>
    <x v="0"/>
    <x v="4"/>
    <x v="4"/>
    <x v="3"/>
    <x v="3"/>
    <x v="2"/>
    <x v="4"/>
    <x v="3"/>
    <x v="4"/>
    <x v="4"/>
    <x v="2"/>
    <x v="2"/>
    <x v="4"/>
    <x v="4"/>
    <x v="2"/>
    <x v="4"/>
    <x v="0"/>
    <x v="0"/>
    <x v="0"/>
    <x v="0"/>
    <x v="0"/>
    <x v="0"/>
    <x v="0"/>
    <x v="0"/>
    <x v="0"/>
    <x v="0"/>
  </r>
  <r>
    <x v="0"/>
    <x v="0"/>
    <x v="2"/>
    <x v="0"/>
    <x v="0"/>
    <x v="0"/>
    <x v="0"/>
    <x v="2"/>
    <x v="0"/>
    <x v="1"/>
    <x v="0"/>
    <x v="0"/>
    <x v="0"/>
    <x v="5"/>
    <x v="5"/>
    <x v="4"/>
    <x v="0"/>
    <x v="1"/>
    <x v="2"/>
    <x v="1"/>
    <x v="1"/>
    <x v="3"/>
    <x v="0"/>
    <x v="2"/>
    <x v="0"/>
    <x v="2"/>
    <x v="3"/>
    <x v="0"/>
    <x v="0"/>
    <x v="4"/>
    <x v="4"/>
    <x v="4"/>
    <x v="0"/>
    <x v="3"/>
    <x v="1"/>
    <x v="1"/>
    <x v="2"/>
    <x v="3"/>
    <x v="0"/>
    <x v="2"/>
    <x v="0"/>
    <x v="0"/>
    <x v="0"/>
    <x v="0"/>
    <x v="0"/>
    <x v="0"/>
    <x v="0"/>
    <x v="0"/>
    <x v="0"/>
  </r>
  <r>
    <x v="0"/>
    <x v="0"/>
    <x v="3"/>
    <x v="0"/>
    <x v="1"/>
    <x v="0"/>
    <x v="3"/>
    <x v="2"/>
    <x v="0"/>
    <x v="3"/>
    <x v="2"/>
    <x v="3"/>
    <x v="0"/>
    <x v="2"/>
    <x v="5"/>
    <x v="2"/>
    <x v="3"/>
    <x v="3"/>
    <x v="3"/>
    <x v="3"/>
    <x v="2"/>
    <x v="0"/>
    <x v="0"/>
    <x v="3"/>
    <x v="2"/>
    <x v="3"/>
    <x v="2"/>
    <x v="0"/>
    <x v="0"/>
    <x v="2"/>
    <x v="0"/>
    <x v="3"/>
    <x v="3"/>
    <x v="3"/>
    <x v="1"/>
    <x v="3"/>
    <x v="0"/>
    <x v="0"/>
    <x v="2"/>
    <x v="0"/>
    <x v="0"/>
    <x v="0"/>
    <x v="0"/>
    <x v="0"/>
    <x v="0"/>
    <x v="0"/>
    <x v="0"/>
    <x v="0"/>
    <x v="0"/>
  </r>
  <r>
    <x v="0"/>
    <x v="0"/>
    <x v="2"/>
    <x v="0"/>
    <x v="0"/>
    <x v="1"/>
    <x v="0"/>
    <x v="0"/>
    <x v="0"/>
    <x v="3"/>
    <x v="3"/>
    <x v="2"/>
    <x v="2"/>
    <x v="3"/>
    <x v="2"/>
    <x v="3"/>
    <x v="0"/>
    <x v="2"/>
    <x v="3"/>
    <x v="2"/>
    <x v="4"/>
    <x v="0"/>
    <x v="2"/>
    <x v="2"/>
    <x v="1"/>
    <x v="3"/>
    <x v="0"/>
    <x v="0"/>
    <x v="4"/>
    <x v="0"/>
    <x v="3"/>
    <x v="0"/>
    <x v="0"/>
    <x v="2"/>
    <x v="1"/>
    <x v="0"/>
    <x v="0"/>
    <x v="0"/>
    <x v="0"/>
    <x v="0"/>
    <x v="0"/>
    <x v="0"/>
    <x v="0"/>
    <x v="0"/>
    <x v="0"/>
    <x v="0"/>
    <x v="0"/>
    <x v="0"/>
    <x v="0"/>
  </r>
  <r>
    <x v="0"/>
    <x v="0"/>
    <x v="2"/>
    <x v="0"/>
    <x v="0"/>
    <x v="1"/>
    <x v="0"/>
    <x v="0"/>
    <x v="2"/>
    <x v="0"/>
    <x v="3"/>
    <x v="0"/>
    <x v="0"/>
    <x v="0"/>
    <x v="0"/>
    <x v="2"/>
    <x v="6"/>
    <x v="2"/>
    <x v="0"/>
    <x v="3"/>
    <x v="2"/>
    <x v="0"/>
    <x v="3"/>
    <x v="2"/>
    <x v="1"/>
    <x v="3"/>
    <x v="2"/>
    <x v="3"/>
    <x v="0"/>
    <x v="3"/>
    <x v="2"/>
    <x v="3"/>
    <x v="2"/>
    <x v="1"/>
    <x v="4"/>
    <x v="2"/>
    <x v="2"/>
    <x v="3"/>
    <x v="2"/>
    <x v="2"/>
    <x v="0"/>
    <x v="0"/>
    <x v="0"/>
    <x v="0"/>
    <x v="0"/>
    <x v="0"/>
    <x v="0"/>
    <x v="0"/>
    <x v="0"/>
  </r>
  <r>
    <x v="0"/>
    <x v="0"/>
    <x v="3"/>
    <x v="0"/>
    <x v="1"/>
    <x v="1"/>
    <x v="0"/>
    <x v="0"/>
    <x v="2"/>
    <x v="2"/>
    <x v="3"/>
    <x v="2"/>
    <x v="0"/>
    <x v="2"/>
    <x v="5"/>
    <x v="3"/>
    <x v="3"/>
    <x v="2"/>
    <x v="2"/>
    <x v="3"/>
    <x v="0"/>
    <x v="2"/>
    <x v="0"/>
    <x v="0"/>
    <x v="1"/>
    <x v="2"/>
    <x v="0"/>
    <x v="0"/>
    <x v="0"/>
    <x v="0"/>
    <x v="3"/>
    <x v="2"/>
    <x v="2"/>
    <x v="3"/>
    <x v="0"/>
    <x v="2"/>
    <x v="3"/>
    <x v="2"/>
    <x v="0"/>
    <x v="0"/>
    <x v="0"/>
    <x v="0"/>
    <x v="0"/>
    <x v="0"/>
    <x v="0"/>
    <x v="0"/>
    <x v="0"/>
    <x v="0"/>
    <x v="0"/>
  </r>
  <r>
    <x v="0"/>
    <x v="0"/>
    <x v="2"/>
    <x v="0"/>
    <x v="0"/>
    <x v="0"/>
    <x v="0"/>
    <x v="2"/>
    <x v="0"/>
    <x v="2"/>
    <x v="4"/>
    <x v="6"/>
    <x v="4"/>
    <x v="2"/>
    <x v="5"/>
    <x v="2"/>
    <x v="3"/>
    <x v="3"/>
    <x v="3"/>
    <x v="3"/>
    <x v="2"/>
    <x v="0"/>
    <x v="4"/>
    <x v="3"/>
    <x v="3"/>
    <x v="3"/>
    <x v="0"/>
    <x v="0"/>
    <x v="0"/>
    <x v="2"/>
    <x v="0"/>
    <x v="2"/>
    <x v="3"/>
    <x v="1"/>
    <x v="1"/>
    <x v="2"/>
    <x v="0"/>
    <x v="3"/>
    <x v="2"/>
    <x v="2"/>
    <x v="0"/>
    <x v="0"/>
    <x v="0"/>
    <x v="0"/>
    <x v="0"/>
    <x v="0"/>
    <x v="0"/>
    <x v="0"/>
    <x v="0"/>
  </r>
  <r>
    <x v="0"/>
    <x v="0"/>
    <x v="2"/>
    <x v="0"/>
    <x v="0"/>
    <x v="0"/>
    <x v="2"/>
    <x v="2"/>
    <x v="4"/>
    <x v="2"/>
    <x v="3"/>
    <x v="0"/>
    <x v="0"/>
    <x v="0"/>
    <x v="2"/>
    <x v="3"/>
    <x v="3"/>
    <x v="2"/>
    <x v="3"/>
    <x v="0"/>
    <x v="0"/>
    <x v="0"/>
    <x v="0"/>
    <x v="2"/>
    <x v="4"/>
    <x v="2"/>
    <x v="0"/>
    <x v="0"/>
    <x v="0"/>
    <x v="3"/>
    <x v="3"/>
    <x v="5"/>
    <x v="6"/>
    <x v="5"/>
    <x v="5"/>
    <x v="5"/>
    <x v="2"/>
    <x v="0"/>
    <x v="4"/>
    <x v="0"/>
    <x v="0"/>
    <x v="0"/>
    <x v="0"/>
    <x v="0"/>
    <x v="0"/>
    <x v="0"/>
    <x v="0"/>
    <x v="0"/>
    <x v="0"/>
  </r>
  <r>
    <x v="0"/>
    <x v="0"/>
    <x v="2"/>
    <x v="0"/>
    <x v="0"/>
    <x v="1"/>
    <x v="0"/>
    <x v="2"/>
    <x v="1"/>
    <x v="3"/>
    <x v="2"/>
    <x v="2"/>
    <x v="1"/>
    <x v="3"/>
    <x v="0"/>
    <x v="3"/>
    <x v="1"/>
    <x v="1"/>
    <x v="1"/>
    <x v="3"/>
    <x v="2"/>
    <x v="1"/>
    <x v="1"/>
    <x v="3"/>
    <x v="2"/>
    <x v="3"/>
    <x v="0"/>
    <x v="0"/>
    <x v="0"/>
    <x v="2"/>
    <x v="3"/>
    <x v="3"/>
    <x v="0"/>
    <x v="1"/>
    <x v="1"/>
    <x v="3"/>
    <x v="0"/>
    <x v="5"/>
    <x v="2"/>
    <x v="2"/>
    <x v="0"/>
    <x v="0"/>
    <x v="0"/>
    <x v="0"/>
    <x v="0"/>
    <x v="0"/>
    <x v="0"/>
    <x v="0"/>
    <x v="0"/>
  </r>
  <r>
    <x v="0"/>
    <x v="0"/>
    <x v="3"/>
    <x v="0"/>
    <x v="1"/>
    <x v="1"/>
    <x v="2"/>
    <x v="0"/>
    <x v="2"/>
    <x v="2"/>
    <x v="3"/>
    <x v="1"/>
    <x v="0"/>
    <x v="0"/>
    <x v="0"/>
    <x v="3"/>
    <x v="3"/>
    <x v="2"/>
    <x v="2"/>
    <x v="2"/>
    <x v="5"/>
    <x v="2"/>
    <x v="0"/>
    <x v="2"/>
    <x v="1"/>
    <x v="2"/>
    <x v="0"/>
    <x v="3"/>
    <x v="3"/>
    <x v="3"/>
    <x v="2"/>
    <x v="0"/>
    <x v="2"/>
    <x v="0"/>
    <x v="2"/>
    <x v="0"/>
    <x v="2"/>
    <x v="2"/>
    <x v="0"/>
    <x v="2"/>
    <x v="0"/>
    <x v="0"/>
    <x v="0"/>
    <x v="0"/>
    <x v="0"/>
    <x v="0"/>
    <x v="0"/>
    <x v="0"/>
    <x v="0"/>
  </r>
  <r>
    <x v="0"/>
    <x v="0"/>
    <x v="3"/>
    <x v="0"/>
    <x v="1"/>
    <x v="0"/>
    <x v="3"/>
    <x v="5"/>
    <x v="2"/>
    <x v="4"/>
    <x v="3"/>
    <x v="3"/>
    <x v="2"/>
    <x v="0"/>
    <x v="0"/>
    <x v="3"/>
    <x v="0"/>
    <x v="3"/>
    <x v="4"/>
    <x v="3"/>
    <x v="4"/>
    <x v="0"/>
    <x v="0"/>
    <x v="3"/>
    <x v="2"/>
    <x v="2"/>
    <x v="0"/>
    <x v="0"/>
    <x v="0"/>
    <x v="2"/>
    <x v="0"/>
    <x v="2"/>
    <x v="2"/>
    <x v="0"/>
    <x v="1"/>
    <x v="3"/>
    <x v="0"/>
    <x v="0"/>
    <x v="0"/>
    <x v="0"/>
    <x v="0"/>
    <x v="0"/>
    <x v="0"/>
    <x v="0"/>
    <x v="0"/>
    <x v="0"/>
    <x v="0"/>
    <x v="0"/>
    <x v="0"/>
  </r>
  <r>
    <x v="0"/>
    <x v="0"/>
    <x v="3"/>
    <x v="0"/>
    <x v="1"/>
    <x v="1"/>
    <x v="0"/>
    <x v="0"/>
    <x v="0"/>
    <x v="3"/>
    <x v="2"/>
    <x v="3"/>
    <x v="0"/>
    <x v="3"/>
    <x v="0"/>
    <x v="3"/>
    <x v="0"/>
    <x v="3"/>
    <x v="2"/>
    <x v="2"/>
    <x v="2"/>
    <x v="1"/>
    <x v="1"/>
    <x v="1"/>
    <x v="0"/>
    <x v="3"/>
    <x v="2"/>
    <x v="0"/>
    <x v="0"/>
    <x v="1"/>
    <x v="1"/>
    <x v="1"/>
    <x v="1"/>
    <x v="0"/>
    <x v="0"/>
    <x v="1"/>
    <x v="1"/>
    <x v="1"/>
    <x v="1"/>
    <x v="1"/>
    <x v="0"/>
    <x v="0"/>
    <x v="0"/>
    <x v="0"/>
    <x v="0"/>
    <x v="0"/>
    <x v="0"/>
    <x v="0"/>
    <x v="0"/>
  </r>
  <r>
    <x v="0"/>
    <x v="0"/>
    <x v="3"/>
    <x v="0"/>
    <x v="1"/>
    <x v="0"/>
    <x v="2"/>
    <x v="0"/>
    <x v="0"/>
    <x v="0"/>
    <x v="3"/>
    <x v="2"/>
    <x v="2"/>
    <x v="0"/>
    <x v="2"/>
    <x v="0"/>
    <x v="3"/>
    <x v="2"/>
    <x v="2"/>
    <x v="4"/>
    <x v="4"/>
    <x v="1"/>
    <x v="1"/>
    <x v="0"/>
    <x v="1"/>
    <x v="2"/>
    <x v="0"/>
    <x v="0"/>
    <x v="0"/>
    <x v="3"/>
    <x v="3"/>
    <x v="0"/>
    <x v="0"/>
    <x v="2"/>
    <x v="2"/>
    <x v="0"/>
    <x v="0"/>
    <x v="0"/>
    <x v="0"/>
    <x v="0"/>
    <x v="0"/>
    <x v="0"/>
    <x v="0"/>
    <x v="0"/>
    <x v="0"/>
    <x v="0"/>
    <x v="0"/>
    <x v="0"/>
    <x v="0"/>
  </r>
  <r>
    <x v="0"/>
    <x v="0"/>
    <x v="2"/>
    <x v="0"/>
    <x v="4"/>
    <x v="0"/>
    <x v="2"/>
    <x v="0"/>
    <x v="0"/>
    <x v="2"/>
    <x v="2"/>
    <x v="0"/>
    <x v="2"/>
    <x v="0"/>
    <x v="0"/>
    <x v="3"/>
    <x v="0"/>
    <x v="2"/>
    <x v="5"/>
    <x v="0"/>
    <x v="5"/>
    <x v="0"/>
    <x v="0"/>
    <x v="0"/>
    <x v="2"/>
    <x v="2"/>
    <x v="0"/>
    <x v="0"/>
    <x v="0"/>
    <x v="0"/>
    <x v="2"/>
    <x v="4"/>
    <x v="3"/>
    <x v="1"/>
    <x v="4"/>
    <x v="4"/>
    <x v="2"/>
    <x v="5"/>
    <x v="4"/>
    <x v="0"/>
    <x v="0"/>
    <x v="0"/>
    <x v="0"/>
    <x v="0"/>
    <x v="0"/>
    <x v="0"/>
    <x v="0"/>
    <x v="0"/>
    <x v="0"/>
  </r>
  <r>
    <x v="0"/>
    <x v="0"/>
    <x v="2"/>
    <x v="0"/>
    <x v="1"/>
    <x v="0"/>
    <x v="3"/>
    <x v="4"/>
    <x v="2"/>
    <x v="3"/>
    <x v="3"/>
    <x v="2"/>
    <x v="0"/>
    <x v="3"/>
    <x v="5"/>
    <x v="3"/>
    <x v="3"/>
    <x v="3"/>
    <x v="1"/>
    <x v="4"/>
    <x v="0"/>
    <x v="3"/>
    <x v="0"/>
    <x v="2"/>
    <x v="2"/>
    <x v="3"/>
    <x v="0"/>
    <x v="1"/>
    <x v="1"/>
    <x v="2"/>
    <x v="2"/>
    <x v="0"/>
    <x v="2"/>
    <x v="4"/>
    <x v="1"/>
    <x v="2"/>
    <x v="3"/>
    <x v="3"/>
    <x v="2"/>
    <x v="2"/>
    <x v="0"/>
    <x v="0"/>
    <x v="0"/>
    <x v="0"/>
    <x v="0"/>
    <x v="0"/>
    <x v="0"/>
    <x v="0"/>
    <x v="0"/>
  </r>
  <r>
    <x v="0"/>
    <x v="0"/>
    <x v="2"/>
    <x v="0"/>
    <x v="5"/>
    <x v="1"/>
    <x v="0"/>
    <x v="2"/>
    <x v="0"/>
    <x v="0"/>
    <x v="3"/>
    <x v="4"/>
    <x v="0"/>
    <x v="0"/>
    <x v="0"/>
    <x v="3"/>
    <x v="3"/>
    <x v="2"/>
    <x v="2"/>
    <x v="4"/>
    <x v="0"/>
    <x v="4"/>
    <x v="0"/>
    <x v="0"/>
    <x v="4"/>
    <x v="3"/>
    <x v="2"/>
    <x v="0"/>
    <x v="4"/>
    <x v="2"/>
    <x v="0"/>
    <x v="4"/>
    <x v="2"/>
    <x v="4"/>
    <x v="2"/>
    <x v="4"/>
    <x v="4"/>
    <x v="2"/>
    <x v="3"/>
    <x v="4"/>
    <x v="0"/>
    <x v="0"/>
    <x v="0"/>
    <x v="0"/>
    <x v="0"/>
    <x v="0"/>
    <x v="0"/>
    <x v="0"/>
    <x v="0"/>
  </r>
  <r>
    <x v="0"/>
    <x v="0"/>
    <x v="2"/>
    <x v="0"/>
    <x v="1"/>
    <x v="1"/>
    <x v="2"/>
    <x v="2"/>
    <x v="4"/>
    <x v="4"/>
    <x v="2"/>
    <x v="4"/>
    <x v="1"/>
    <x v="4"/>
    <x v="4"/>
    <x v="3"/>
    <x v="4"/>
    <x v="0"/>
    <x v="0"/>
    <x v="1"/>
    <x v="3"/>
    <x v="2"/>
    <x v="2"/>
    <x v="0"/>
    <x v="1"/>
    <x v="3"/>
    <x v="0"/>
    <x v="2"/>
    <x v="4"/>
    <x v="4"/>
    <x v="3"/>
    <x v="0"/>
    <x v="4"/>
    <x v="3"/>
    <x v="2"/>
    <x v="4"/>
    <x v="0"/>
    <x v="5"/>
    <x v="4"/>
    <x v="3"/>
    <x v="0"/>
    <x v="0"/>
    <x v="0"/>
    <x v="0"/>
    <x v="0"/>
    <x v="0"/>
    <x v="0"/>
    <x v="0"/>
    <x v="0"/>
  </r>
  <r>
    <x v="0"/>
    <x v="0"/>
    <x v="2"/>
    <x v="0"/>
    <x v="0"/>
    <x v="0"/>
    <x v="2"/>
    <x v="2"/>
    <x v="2"/>
    <x v="3"/>
    <x v="2"/>
    <x v="2"/>
    <x v="0"/>
    <x v="2"/>
    <x v="5"/>
    <x v="2"/>
    <x v="0"/>
    <x v="2"/>
    <x v="2"/>
    <x v="3"/>
    <x v="2"/>
    <x v="3"/>
    <x v="4"/>
    <x v="3"/>
    <x v="2"/>
    <x v="3"/>
    <x v="5"/>
    <x v="0"/>
    <x v="0"/>
    <x v="2"/>
    <x v="2"/>
    <x v="3"/>
    <x v="3"/>
    <x v="1"/>
    <x v="3"/>
    <x v="2"/>
    <x v="2"/>
    <x v="0"/>
    <x v="0"/>
    <x v="0"/>
    <x v="0"/>
    <x v="0"/>
    <x v="0"/>
    <x v="0"/>
    <x v="0"/>
    <x v="0"/>
    <x v="0"/>
    <x v="0"/>
    <x v="0"/>
  </r>
  <r>
    <x v="0"/>
    <x v="0"/>
    <x v="2"/>
    <x v="0"/>
    <x v="5"/>
    <x v="0"/>
    <x v="2"/>
    <x v="0"/>
    <x v="0"/>
    <x v="2"/>
    <x v="3"/>
    <x v="0"/>
    <x v="0"/>
    <x v="5"/>
    <x v="4"/>
    <x v="0"/>
    <x v="6"/>
    <x v="0"/>
    <x v="3"/>
    <x v="0"/>
    <x v="5"/>
    <x v="2"/>
    <x v="0"/>
    <x v="0"/>
    <x v="4"/>
    <x v="3"/>
    <x v="0"/>
    <x v="0"/>
    <x v="0"/>
    <x v="2"/>
    <x v="2"/>
    <x v="4"/>
    <x v="2"/>
    <x v="4"/>
    <x v="4"/>
    <x v="0"/>
    <x v="2"/>
    <x v="2"/>
    <x v="4"/>
    <x v="4"/>
    <x v="0"/>
    <x v="0"/>
    <x v="0"/>
    <x v="0"/>
    <x v="0"/>
    <x v="0"/>
    <x v="0"/>
    <x v="0"/>
    <x v="0"/>
  </r>
  <r>
    <x v="0"/>
    <x v="0"/>
    <x v="2"/>
    <x v="0"/>
    <x v="5"/>
    <x v="1"/>
    <x v="0"/>
    <x v="0"/>
    <x v="4"/>
    <x v="2"/>
    <x v="3"/>
    <x v="2"/>
    <x v="0"/>
    <x v="3"/>
    <x v="0"/>
    <x v="3"/>
    <x v="0"/>
    <x v="3"/>
    <x v="3"/>
    <x v="2"/>
    <x v="0"/>
    <x v="3"/>
    <x v="4"/>
    <x v="3"/>
    <x v="1"/>
    <x v="3"/>
    <x v="2"/>
    <x v="0"/>
    <x v="0"/>
    <x v="2"/>
    <x v="2"/>
    <x v="3"/>
    <x v="0"/>
    <x v="3"/>
    <x v="1"/>
    <x v="2"/>
    <x v="4"/>
    <x v="0"/>
    <x v="0"/>
    <x v="0"/>
    <x v="0"/>
    <x v="0"/>
    <x v="0"/>
    <x v="0"/>
    <x v="0"/>
    <x v="0"/>
    <x v="0"/>
    <x v="0"/>
    <x v="0"/>
  </r>
  <r>
    <x v="0"/>
    <x v="0"/>
    <x v="2"/>
    <x v="0"/>
    <x v="0"/>
    <x v="0"/>
    <x v="0"/>
    <x v="2"/>
    <x v="3"/>
    <x v="3"/>
    <x v="2"/>
    <x v="2"/>
    <x v="0"/>
    <x v="0"/>
    <x v="0"/>
    <x v="3"/>
    <x v="0"/>
    <x v="3"/>
    <x v="3"/>
    <x v="2"/>
    <x v="0"/>
    <x v="0"/>
    <x v="0"/>
    <x v="0"/>
    <x v="2"/>
    <x v="0"/>
    <x v="3"/>
    <x v="0"/>
    <x v="4"/>
    <x v="0"/>
    <x v="2"/>
    <x v="3"/>
    <x v="3"/>
    <x v="1"/>
    <x v="3"/>
    <x v="0"/>
    <x v="2"/>
    <x v="0"/>
    <x v="2"/>
    <x v="4"/>
    <x v="0"/>
    <x v="0"/>
    <x v="0"/>
    <x v="0"/>
    <x v="0"/>
    <x v="0"/>
    <x v="0"/>
    <x v="0"/>
    <x v="0"/>
  </r>
  <r>
    <x v="0"/>
    <x v="0"/>
    <x v="2"/>
    <x v="0"/>
    <x v="0"/>
    <x v="0"/>
    <x v="0"/>
    <x v="2"/>
    <x v="2"/>
    <x v="3"/>
    <x v="2"/>
    <x v="2"/>
    <x v="0"/>
    <x v="3"/>
    <x v="0"/>
    <x v="3"/>
    <x v="3"/>
    <x v="3"/>
    <x v="2"/>
    <x v="2"/>
    <x v="0"/>
    <x v="0"/>
    <x v="4"/>
    <x v="3"/>
    <x v="2"/>
    <x v="3"/>
    <x v="2"/>
    <x v="0"/>
    <x v="0"/>
    <x v="2"/>
    <x v="0"/>
    <x v="2"/>
    <x v="3"/>
    <x v="3"/>
    <x v="1"/>
    <x v="2"/>
    <x v="0"/>
    <x v="0"/>
    <x v="2"/>
    <x v="2"/>
    <x v="0"/>
    <x v="0"/>
    <x v="0"/>
    <x v="0"/>
    <x v="0"/>
    <x v="0"/>
    <x v="0"/>
    <x v="0"/>
    <x v="0"/>
  </r>
  <r>
    <x v="0"/>
    <x v="0"/>
    <x v="2"/>
    <x v="0"/>
    <x v="5"/>
    <x v="1"/>
    <x v="0"/>
    <x v="0"/>
    <x v="0"/>
    <x v="2"/>
    <x v="3"/>
    <x v="2"/>
    <x v="5"/>
    <x v="2"/>
    <x v="5"/>
    <x v="3"/>
    <x v="0"/>
    <x v="3"/>
    <x v="2"/>
    <x v="4"/>
    <x v="0"/>
    <x v="0"/>
    <x v="2"/>
    <x v="3"/>
    <x v="1"/>
    <x v="4"/>
    <x v="4"/>
    <x v="2"/>
    <x v="3"/>
    <x v="3"/>
    <x v="3"/>
    <x v="0"/>
    <x v="2"/>
    <x v="2"/>
    <x v="1"/>
    <x v="4"/>
    <x v="4"/>
    <x v="2"/>
    <x v="3"/>
    <x v="4"/>
    <x v="0"/>
    <x v="0"/>
    <x v="0"/>
    <x v="0"/>
    <x v="0"/>
    <x v="0"/>
    <x v="0"/>
    <x v="0"/>
    <x v="0"/>
  </r>
  <r>
    <x v="0"/>
    <x v="0"/>
    <x v="2"/>
    <x v="0"/>
    <x v="5"/>
    <x v="1"/>
    <x v="2"/>
    <x v="0"/>
    <x v="2"/>
    <x v="0"/>
    <x v="3"/>
    <x v="0"/>
    <x v="4"/>
    <x v="0"/>
    <x v="6"/>
    <x v="0"/>
    <x v="5"/>
    <x v="2"/>
    <x v="3"/>
    <x v="3"/>
    <x v="4"/>
    <x v="0"/>
    <x v="0"/>
    <x v="0"/>
    <x v="1"/>
    <x v="0"/>
    <x v="3"/>
    <x v="0"/>
    <x v="2"/>
    <x v="2"/>
    <x v="0"/>
    <x v="0"/>
    <x v="0"/>
    <x v="0"/>
    <x v="0"/>
    <x v="0"/>
    <x v="4"/>
    <x v="2"/>
    <x v="3"/>
    <x v="3"/>
    <x v="0"/>
    <x v="0"/>
    <x v="0"/>
    <x v="0"/>
    <x v="0"/>
    <x v="0"/>
    <x v="0"/>
    <x v="0"/>
    <x v="0"/>
  </r>
  <r>
    <x v="0"/>
    <x v="0"/>
    <x v="2"/>
    <x v="0"/>
    <x v="5"/>
    <x v="1"/>
    <x v="2"/>
    <x v="2"/>
    <x v="0"/>
    <x v="2"/>
    <x v="3"/>
    <x v="2"/>
    <x v="0"/>
    <x v="0"/>
    <x v="0"/>
    <x v="3"/>
    <x v="3"/>
    <x v="3"/>
    <x v="3"/>
    <x v="2"/>
    <x v="0"/>
    <x v="0"/>
    <x v="0"/>
    <x v="2"/>
    <x v="1"/>
    <x v="0"/>
    <x v="3"/>
    <x v="3"/>
    <x v="0"/>
    <x v="0"/>
    <x v="2"/>
    <x v="2"/>
    <x v="3"/>
    <x v="3"/>
    <x v="1"/>
    <x v="2"/>
    <x v="2"/>
    <x v="2"/>
    <x v="4"/>
    <x v="4"/>
    <x v="0"/>
    <x v="0"/>
    <x v="0"/>
    <x v="0"/>
    <x v="0"/>
    <x v="0"/>
    <x v="0"/>
    <x v="0"/>
    <x v="0"/>
  </r>
  <r>
    <x v="0"/>
    <x v="0"/>
    <x v="2"/>
    <x v="0"/>
    <x v="1"/>
    <x v="0"/>
    <x v="3"/>
    <x v="2"/>
    <x v="2"/>
    <x v="3"/>
    <x v="2"/>
    <x v="3"/>
    <x v="0"/>
    <x v="2"/>
    <x v="0"/>
    <x v="2"/>
    <x v="3"/>
    <x v="3"/>
    <x v="2"/>
    <x v="2"/>
    <x v="0"/>
    <x v="0"/>
    <x v="0"/>
    <x v="3"/>
    <x v="2"/>
    <x v="3"/>
    <x v="0"/>
    <x v="0"/>
    <x v="0"/>
    <x v="2"/>
    <x v="0"/>
    <x v="2"/>
    <x v="3"/>
    <x v="3"/>
    <x v="3"/>
    <x v="2"/>
    <x v="0"/>
    <x v="0"/>
    <x v="0"/>
    <x v="0"/>
    <x v="0"/>
    <x v="0"/>
    <x v="0"/>
    <x v="0"/>
    <x v="0"/>
    <x v="0"/>
    <x v="0"/>
    <x v="0"/>
    <x v="0"/>
  </r>
  <r>
    <x v="0"/>
    <x v="0"/>
    <x v="2"/>
    <x v="0"/>
    <x v="5"/>
    <x v="0"/>
    <x v="0"/>
    <x v="0"/>
    <x v="1"/>
    <x v="2"/>
    <x v="2"/>
    <x v="0"/>
    <x v="2"/>
    <x v="3"/>
    <x v="2"/>
    <x v="2"/>
    <x v="3"/>
    <x v="2"/>
    <x v="1"/>
    <x v="0"/>
    <x v="5"/>
    <x v="0"/>
    <x v="2"/>
    <x v="2"/>
    <x v="1"/>
    <x v="0"/>
    <x v="5"/>
    <x v="0"/>
    <x v="0"/>
    <x v="0"/>
    <x v="2"/>
    <x v="4"/>
    <x v="2"/>
    <x v="3"/>
    <x v="1"/>
    <x v="2"/>
    <x v="2"/>
    <x v="3"/>
    <x v="0"/>
    <x v="4"/>
    <x v="0"/>
    <x v="0"/>
    <x v="0"/>
    <x v="0"/>
    <x v="0"/>
    <x v="0"/>
    <x v="0"/>
    <x v="0"/>
    <x v="0"/>
  </r>
  <r>
    <x v="0"/>
    <x v="0"/>
    <x v="2"/>
    <x v="0"/>
    <x v="5"/>
    <x v="0"/>
    <x v="3"/>
    <x v="2"/>
    <x v="0"/>
    <x v="2"/>
    <x v="2"/>
    <x v="2"/>
    <x v="0"/>
    <x v="3"/>
    <x v="0"/>
    <x v="2"/>
    <x v="0"/>
    <x v="3"/>
    <x v="4"/>
    <x v="4"/>
    <x v="0"/>
    <x v="3"/>
    <x v="4"/>
    <x v="3"/>
    <x v="2"/>
    <x v="0"/>
    <x v="0"/>
    <x v="0"/>
    <x v="0"/>
    <x v="2"/>
    <x v="0"/>
    <x v="3"/>
    <x v="3"/>
    <x v="1"/>
    <x v="1"/>
    <x v="3"/>
    <x v="0"/>
    <x v="0"/>
    <x v="2"/>
    <x v="2"/>
    <x v="0"/>
    <x v="0"/>
    <x v="0"/>
    <x v="0"/>
    <x v="0"/>
    <x v="0"/>
    <x v="0"/>
    <x v="0"/>
    <x v="0"/>
  </r>
  <r>
    <x v="0"/>
    <x v="0"/>
    <x v="2"/>
    <x v="0"/>
    <x v="1"/>
    <x v="0"/>
    <x v="0"/>
    <x v="2"/>
    <x v="0"/>
    <x v="3"/>
    <x v="3"/>
    <x v="2"/>
    <x v="2"/>
    <x v="2"/>
    <x v="2"/>
    <x v="3"/>
    <x v="0"/>
    <x v="3"/>
    <x v="3"/>
    <x v="3"/>
    <x v="0"/>
    <x v="0"/>
    <x v="0"/>
    <x v="2"/>
    <x v="0"/>
    <x v="3"/>
    <x v="2"/>
    <x v="0"/>
    <x v="0"/>
    <x v="2"/>
    <x v="0"/>
    <x v="3"/>
    <x v="3"/>
    <x v="2"/>
    <x v="1"/>
    <x v="3"/>
    <x v="4"/>
    <x v="2"/>
    <x v="0"/>
    <x v="0"/>
    <x v="0"/>
    <x v="0"/>
    <x v="0"/>
    <x v="0"/>
    <x v="0"/>
    <x v="0"/>
    <x v="0"/>
    <x v="0"/>
    <x v="0"/>
  </r>
  <r>
    <x v="0"/>
    <x v="0"/>
    <x v="2"/>
    <x v="0"/>
    <x v="0"/>
    <x v="0"/>
    <x v="0"/>
    <x v="2"/>
    <x v="4"/>
    <x v="3"/>
    <x v="2"/>
    <x v="0"/>
    <x v="4"/>
    <x v="3"/>
    <x v="0"/>
    <x v="3"/>
    <x v="3"/>
    <x v="3"/>
    <x v="2"/>
    <x v="0"/>
    <x v="5"/>
    <x v="0"/>
    <x v="0"/>
    <x v="3"/>
    <x v="1"/>
    <x v="3"/>
    <x v="2"/>
    <x v="0"/>
    <x v="0"/>
    <x v="2"/>
    <x v="0"/>
    <x v="2"/>
    <x v="3"/>
    <x v="3"/>
    <x v="1"/>
    <x v="0"/>
    <x v="0"/>
    <x v="0"/>
    <x v="2"/>
    <x v="2"/>
    <x v="0"/>
    <x v="0"/>
    <x v="0"/>
    <x v="0"/>
    <x v="0"/>
    <x v="0"/>
    <x v="0"/>
    <x v="0"/>
    <x v="0"/>
  </r>
  <r>
    <x v="0"/>
    <x v="0"/>
    <x v="3"/>
    <x v="0"/>
    <x v="8"/>
    <x v="0"/>
    <x v="0"/>
    <x v="0"/>
    <x v="0"/>
    <x v="2"/>
    <x v="5"/>
    <x v="2"/>
    <x v="0"/>
    <x v="0"/>
    <x v="2"/>
    <x v="0"/>
    <x v="6"/>
    <x v="2"/>
    <x v="3"/>
    <x v="3"/>
    <x v="1"/>
    <x v="0"/>
    <x v="1"/>
    <x v="3"/>
    <x v="1"/>
    <x v="2"/>
    <x v="3"/>
    <x v="0"/>
    <x v="0"/>
    <x v="3"/>
    <x v="1"/>
    <x v="1"/>
    <x v="2"/>
    <x v="4"/>
    <x v="2"/>
    <x v="2"/>
    <x v="0"/>
    <x v="2"/>
    <x v="3"/>
    <x v="0"/>
    <x v="0"/>
    <x v="0"/>
    <x v="0"/>
    <x v="0"/>
    <x v="0"/>
    <x v="0"/>
    <x v="0"/>
    <x v="0"/>
    <x v="0"/>
  </r>
  <r>
    <x v="0"/>
    <x v="0"/>
    <x v="3"/>
    <x v="0"/>
    <x v="1"/>
    <x v="1"/>
    <x v="2"/>
    <x v="2"/>
    <x v="1"/>
    <x v="2"/>
    <x v="2"/>
    <x v="2"/>
    <x v="2"/>
    <x v="3"/>
    <x v="0"/>
    <x v="3"/>
    <x v="0"/>
    <x v="2"/>
    <x v="2"/>
    <x v="2"/>
    <x v="0"/>
    <x v="2"/>
    <x v="0"/>
    <x v="2"/>
    <x v="2"/>
    <x v="0"/>
    <x v="3"/>
    <x v="0"/>
    <x v="0"/>
    <x v="0"/>
    <x v="2"/>
    <x v="2"/>
    <x v="2"/>
    <x v="3"/>
    <x v="0"/>
    <x v="2"/>
    <x v="0"/>
    <x v="0"/>
    <x v="0"/>
    <x v="0"/>
    <x v="0"/>
    <x v="0"/>
    <x v="0"/>
    <x v="0"/>
    <x v="0"/>
    <x v="0"/>
    <x v="0"/>
    <x v="0"/>
    <x v="0"/>
  </r>
  <r>
    <x v="0"/>
    <x v="0"/>
    <x v="2"/>
    <x v="0"/>
    <x v="0"/>
    <x v="1"/>
    <x v="2"/>
    <x v="0"/>
    <x v="0"/>
    <x v="0"/>
    <x v="3"/>
    <x v="0"/>
    <x v="4"/>
    <x v="3"/>
    <x v="2"/>
    <x v="0"/>
    <x v="6"/>
    <x v="2"/>
    <x v="0"/>
    <x v="2"/>
    <x v="0"/>
    <x v="0"/>
    <x v="0"/>
    <x v="2"/>
    <x v="1"/>
    <x v="2"/>
    <x v="0"/>
    <x v="3"/>
    <x v="4"/>
    <x v="0"/>
    <x v="2"/>
    <x v="2"/>
    <x v="0"/>
    <x v="2"/>
    <x v="2"/>
    <x v="4"/>
    <x v="2"/>
    <x v="2"/>
    <x v="4"/>
    <x v="0"/>
    <x v="0"/>
    <x v="0"/>
    <x v="0"/>
    <x v="0"/>
    <x v="0"/>
    <x v="0"/>
    <x v="0"/>
    <x v="0"/>
    <x v="0"/>
  </r>
  <r>
    <x v="0"/>
    <x v="0"/>
    <x v="2"/>
    <x v="0"/>
    <x v="5"/>
    <x v="0"/>
    <x v="2"/>
    <x v="0"/>
    <x v="0"/>
    <x v="2"/>
    <x v="3"/>
    <x v="0"/>
    <x v="2"/>
    <x v="0"/>
    <x v="0"/>
    <x v="3"/>
    <x v="0"/>
    <x v="2"/>
    <x v="0"/>
    <x v="0"/>
    <x v="4"/>
    <x v="3"/>
    <x v="0"/>
    <x v="0"/>
    <x v="1"/>
    <x v="2"/>
    <x v="0"/>
    <x v="0"/>
    <x v="3"/>
    <x v="0"/>
    <x v="3"/>
    <x v="4"/>
    <x v="4"/>
    <x v="2"/>
    <x v="4"/>
    <x v="0"/>
    <x v="4"/>
    <x v="2"/>
    <x v="4"/>
    <x v="3"/>
    <x v="0"/>
    <x v="0"/>
    <x v="0"/>
    <x v="0"/>
    <x v="0"/>
    <x v="0"/>
    <x v="0"/>
    <x v="0"/>
    <x v="0"/>
  </r>
  <r>
    <x v="0"/>
    <x v="0"/>
    <x v="2"/>
    <x v="0"/>
    <x v="1"/>
    <x v="0"/>
    <x v="2"/>
    <x v="0"/>
    <x v="0"/>
    <x v="3"/>
    <x v="2"/>
    <x v="2"/>
    <x v="0"/>
    <x v="3"/>
    <x v="0"/>
    <x v="3"/>
    <x v="3"/>
    <x v="3"/>
    <x v="3"/>
    <x v="2"/>
    <x v="2"/>
    <x v="0"/>
    <x v="0"/>
    <x v="3"/>
    <x v="2"/>
    <x v="2"/>
    <x v="0"/>
    <x v="3"/>
    <x v="0"/>
    <x v="0"/>
    <x v="2"/>
    <x v="2"/>
    <x v="0"/>
    <x v="1"/>
    <x v="1"/>
    <x v="2"/>
    <x v="0"/>
    <x v="0"/>
    <x v="0"/>
    <x v="2"/>
    <x v="0"/>
    <x v="0"/>
    <x v="0"/>
    <x v="0"/>
    <x v="0"/>
    <x v="0"/>
    <x v="0"/>
    <x v="0"/>
    <x v="0"/>
  </r>
  <r>
    <x v="0"/>
    <x v="0"/>
    <x v="2"/>
    <x v="0"/>
    <x v="1"/>
    <x v="0"/>
    <x v="2"/>
    <x v="0"/>
    <x v="2"/>
    <x v="3"/>
    <x v="5"/>
    <x v="2"/>
    <x v="0"/>
    <x v="0"/>
    <x v="2"/>
    <x v="3"/>
    <x v="6"/>
    <x v="3"/>
    <x v="2"/>
    <x v="4"/>
    <x v="4"/>
    <x v="2"/>
    <x v="0"/>
    <x v="2"/>
    <x v="1"/>
    <x v="2"/>
    <x v="0"/>
    <x v="0"/>
    <x v="0"/>
    <x v="0"/>
    <x v="2"/>
    <x v="0"/>
    <x v="0"/>
    <x v="0"/>
    <x v="0"/>
    <x v="1"/>
    <x v="4"/>
    <x v="5"/>
    <x v="0"/>
    <x v="2"/>
    <x v="0"/>
    <x v="0"/>
    <x v="0"/>
    <x v="0"/>
    <x v="0"/>
    <x v="0"/>
    <x v="0"/>
    <x v="0"/>
    <x v="0"/>
  </r>
  <r>
    <x v="0"/>
    <x v="0"/>
    <x v="2"/>
    <x v="0"/>
    <x v="3"/>
    <x v="1"/>
    <x v="2"/>
    <x v="0"/>
    <x v="2"/>
    <x v="3"/>
    <x v="3"/>
    <x v="2"/>
    <x v="4"/>
    <x v="3"/>
    <x v="2"/>
    <x v="0"/>
    <x v="5"/>
    <x v="3"/>
    <x v="3"/>
    <x v="3"/>
    <x v="4"/>
    <x v="3"/>
    <x v="2"/>
    <x v="2"/>
    <x v="2"/>
    <x v="0"/>
    <x v="4"/>
    <x v="0"/>
    <x v="0"/>
    <x v="0"/>
    <x v="2"/>
    <x v="0"/>
    <x v="3"/>
    <x v="3"/>
    <x v="1"/>
    <x v="2"/>
    <x v="0"/>
    <x v="0"/>
    <x v="0"/>
    <x v="4"/>
    <x v="0"/>
    <x v="0"/>
    <x v="0"/>
    <x v="0"/>
    <x v="0"/>
    <x v="0"/>
    <x v="0"/>
    <x v="0"/>
    <x v="0"/>
  </r>
  <r>
    <x v="0"/>
    <x v="0"/>
    <x v="2"/>
    <x v="0"/>
    <x v="3"/>
    <x v="0"/>
    <x v="0"/>
    <x v="0"/>
    <x v="0"/>
    <x v="0"/>
    <x v="3"/>
    <x v="0"/>
    <x v="4"/>
    <x v="3"/>
    <x v="2"/>
    <x v="0"/>
    <x v="6"/>
    <x v="2"/>
    <x v="0"/>
    <x v="0"/>
    <x v="5"/>
    <x v="3"/>
    <x v="4"/>
    <x v="0"/>
    <x v="4"/>
    <x v="2"/>
    <x v="3"/>
    <x v="0"/>
    <x v="0"/>
    <x v="2"/>
    <x v="3"/>
    <x v="4"/>
    <x v="4"/>
    <x v="2"/>
    <x v="0"/>
    <x v="0"/>
    <x v="1"/>
    <x v="5"/>
    <x v="3"/>
    <x v="1"/>
    <x v="0"/>
    <x v="0"/>
    <x v="0"/>
    <x v="0"/>
    <x v="0"/>
    <x v="0"/>
    <x v="0"/>
    <x v="0"/>
    <x v="0"/>
  </r>
  <r>
    <x v="0"/>
    <x v="0"/>
    <x v="2"/>
    <x v="0"/>
    <x v="5"/>
    <x v="0"/>
    <x v="0"/>
    <x v="5"/>
    <x v="0"/>
    <x v="2"/>
    <x v="3"/>
    <x v="2"/>
    <x v="2"/>
    <x v="3"/>
    <x v="0"/>
    <x v="3"/>
    <x v="3"/>
    <x v="0"/>
    <x v="5"/>
    <x v="0"/>
    <x v="1"/>
    <x v="3"/>
    <x v="4"/>
    <x v="0"/>
    <x v="1"/>
    <x v="5"/>
    <x v="5"/>
    <x v="0"/>
    <x v="0"/>
    <x v="2"/>
    <x v="2"/>
    <x v="1"/>
    <x v="2"/>
    <x v="1"/>
    <x v="1"/>
    <x v="2"/>
    <x v="2"/>
    <x v="0"/>
    <x v="0"/>
    <x v="4"/>
    <x v="0"/>
    <x v="0"/>
    <x v="0"/>
    <x v="0"/>
    <x v="0"/>
    <x v="0"/>
    <x v="0"/>
    <x v="0"/>
    <x v="0"/>
  </r>
  <r>
    <x v="0"/>
    <x v="0"/>
    <x v="2"/>
    <x v="0"/>
    <x v="1"/>
    <x v="1"/>
    <x v="2"/>
    <x v="0"/>
    <x v="2"/>
    <x v="3"/>
    <x v="3"/>
    <x v="2"/>
    <x v="2"/>
    <x v="0"/>
    <x v="0"/>
    <x v="0"/>
    <x v="6"/>
    <x v="2"/>
    <x v="2"/>
    <x v="2"/>
    <x v="0"/>
    <x v="0"/>
    <x v="0"/>
    <x v="2"/>
    <x v="2"/>
    <x v="3"/>
    <x v="0"/>
    <x v="0"/>
    <x v="4"/>
    <x v="2"/>
    <x v="2"/>
    <x v="0"/>
    <x v="0"/>
    <x v="3"/>
    <x v="3"/>
    <x v="2"/>
    <x v="0"/>
    <x v="2"/>
    <x v="0"/>
    <x v="2"/>
    <x v="0"/>
    <x v="0"/>
    <x v="0"/>
    <x v="0"/>
    <x v="0"/>
    <x v="0"/>
    <x v="0"/>
    <x v="0"/>
    <x v="0"/>
  </r>
  <r>
    <x v="0"/>
    <x v="0"/>
    <x v="2"/>
    <x v="0"/>
    <x v="1"/>
    <x v="0"/>
    <x v="0"/>
    <x v="0"/>
    <x v="1"/>
    <x v="2"/>
    <x v="3"/>
    <x v="0"/>
    <x v="0"/>
    <x v="0"/>
    <x v="0"/>
    <x v="0"/>
    <x v="0"/>
    <x v="0"/>
    <x v="2"/>
    <x v="4"/>
    <x v="0"/>
    <x v="0"/>
    <x v="0"/>
    <x v="2"/>
    <x v="0"/>
    <x v="2"/>
    <x v="2"/>
    <x v="0"/>
    <x v="0"/>
    <x v="0"/>
    <x v="2"/>
    <x v="1"/>
    <x v="1"/>
    <x v="3"/>
    <x v="0"/>
    <x v="3"/>
    <x v="0"/>
    <x v="0"/>
    <x v="0"/>
    <x v="0"/>
    <x v="0"/>
    <x v="0"/>
    <x v="0"/>
    <x v="0"/>
    <x v="0"/>
    <x v="0"/>
    <x v="0"/>
    <x v="0"/>
    <x v="0"/>
  </r>
  <r>
    <x v="0"/>
    <x v="0"/>
    <x v="3"/>
    <x v="0"/>
    <x v="1"/>
    <x v="0"/>
    <x v="0"/>
    <x v="0"/>
    <x v="1"/>
    <x v="3"/>
    <x v="3"/>
    <x v="2"/>
    <x v="0"/>
    <x v="3"/>
    <x v="5"/>
    <x v="3"/>
    <x v="0"/>
    <x v="3"/>
    <x v="3"/>
    <x v="4"/>
    <x v="2"/>
    <x v="0"/>
    <x v="0"/>
    <x v="3"/>
    <x v="0"/>
    <x v="2"/>
    <x v="2"/>
    <x v="0"/>
    <x v="0"/>
    <x v="0"/>
    <x v="2"/>
    <x v="2"/>
    <x v="3"/>
    <x v="3"/>
    <x v="0"/>
    <x v="2"/>
    <x v="4"/>
    <x v="5"/>
    <x v="0"/>
    <x v="2"/>
    <x v="0"/>
    <x v="0"/>
    <x v="0"/>
    <x v="0"/>
    <x v="0"/>
    <x v="0"/>
    <x v="0"/>
    <x v="0"/>
    <x v="0"/>
  </r>
  <r>
    <x v="0"/>
    <x v="0"/>
    <x v="2"/>
    <x v="0"/>
    <x v="1"/>
    <x v="0"/>
    <x v="2"/>
    <x v="2"/>
    <x v="2"/>
    <x v="0"/>
    <x v="0"/>
    <x v="0"/>
    <x v="0"/>
    <x v="5"/>
    <x v="0"/>
    <x v="3"/>
    <x v="0"/>
    <x v="0"/>
    <x v="2"/>
    <x v="0"/>
    <x v="2"/>
    <x v="0"/>
    <x v="0"/>
    <x v="0"/>
    <x v="0"/>
    <x v="3"/>
    <x v="0"/>
    <x v="0"/>
    <x v="0"/>
    <x v="2"/>
    <x v="3"/>
    <x v="1"/>
    <x v="0"/>
    <x v="4"/>
    <x v="0"/>
    <x v="2"/>
    <x v="4"/>
    <x v="2"/>
    <x v="3"/>
    <x v="2"/>
    <x v="0"/>
    <x v="0"/>
    <x v="0"/>
    <x v="0"/>
    <x v="0"/>
    <x v="0"/>
    <x v="0"/>
    <x v="0"/>
    <x v="0"/>
  </r>
  <r>
    <x v="0"/>
    <x v="0"/>
    <x v="2"/>
    <x v="0"/>
    <x v="1"/>
    <x v="1"/>
    <x v="0"/>
    <x v="2"/>
    <x v="0"/>
    <x v="0"/>
    <x v="3"/>
    <x v="2"/>
    <x v="0"/>
    <x v="0"/>
    <x v="4"/>
    <x v="3"/>
    <x v="3"/>
    <x v="2"/>
    <x v="3"/>
    <x v="1"/>
    <x v="0"/>
    <x v="0"/>
    <x v="0"/>
    <x v="2"/>
    <x v="1"/>
    <x v="3"/>
    <x v="2"/>
    <x v="0"/>
    <x v="4"/>
    <x v="0"/>
    <x v="3"/>
    <x v="3"/>
    <x v="0"/>
    <x v="0"/>
    <x v="0"/>
    <x v="2"/>
    <x v="2"/>
    <x v="5"/>
    <x v="4"/>
    <x v="0"/>
    <x v="0"/>
    <x v="0"/>
    <x v="0"/>
    <x v="0"/>
    <x v="0"/>
    <x v="0"/>
    <x v="0"/>
    <x v="0"/>
    <x v="0"/>
  </r>
  <r>
    <x v="0"/>
    <x v="0"/>
    <x v="2"/>
    <x v="0"/>
    <x v="1"/>
    <x v="0"/>
    <x v="0"/>
    <x v="4"/>
    <x v="0"/>
    <x v="0"/>
    <x v="2"/>
    <x v="3"/>
    <x v="0"/>
    <x v="0"/>
    <x v="0"/>
    <x v="3"/>
    <x v="3"/>
    <x v="3"/>
    <x v="3"/>
    <x v="4"/>
    <x v="2"/>
    <x v="0"/>
    <x v="0"/>
    <x v="3"/>
    <x v="1"/>
    <x v="0"/>
    <x v="0"/>
    <x v="0"/>
    <x v="0"/>
    <x v="0"/>
    <x v="0"/>
    <x v="2"/>
    <x v="3"/>
    <x v="3"/>
    <x v="1"/>
    <x v="2"/>
    <x v="2"/>
    <x v="5"/>
    <x v="0"/>
    <x v="2"/>
    <x v="0"/>
    <x v="0"/>
    <x v="0"/>
    <x v="0"/>
    <x v="0"/>
    <x v="0"/>
    <x v="0"/>
    <x v="0"/>
    <x v="0"/>
  </r>
  <r>
    <x v="0"/>
    <x v="0"/>
    <x v="2"/>
    <x v="0"/>
    <x v="0"/>
    <x v="1"/>
    <x v="2"/>
    <x v="0"/>
    <x v="4"/>
    <x v="0"/>
    <x v="3"/>
    <x v="4"/>
    <x v="4"/>
    <x v="3"/>
    <x v="0"/>
    <x v="3"/>
    <x v="3"/>
    <x v="0"/>
    <x v="3"/>
    <x v="4"/>
    <x v="0"/>
    <x v="3"/>
    <x v="0"/>
    <x v="0"/>
    <x v="4"/>
    <x v="5"/>
    <x v="5"/>
    <x v="0"/>
    <x v="0"/>
    <x v="2"/>
    <x v="0"/>
    <x v="2"/>
    <x v="3"/>
    <x v="3"/>
    <x v="2"/>
    <x v="2"/>
    <x v="2"/>
    <x v="2"/>
    <x v="2"/>
    <x v="0"/>
    <x v="0"/>
    <x v="0"/>
    <x v="0"/>
    <x v="0"/>
    <x v="0"/>
    <x v="0"/>
    <x v="0"/>
    <x v="0"/>
    <x v="0"/>
  </r>
  <r>
    <x v="0"/>
    <x v="0"/>
    <x v="2"/>
    <x v="0"/>
    <x v="1"/>
    <x v="1"/>
    <x v="2"/>
    <x v="3"/>
    <x v="4"/>
    <x v="0"/>
    <x v="0"/>
    <x v="4"/>
    <x v="2"/>
    <x v="5"/>
    <x v="2"/>
    <x v="0"/>
    <x v="6"/>
    <x v="0"/>
    <x v="2"/>
    <x v="0"/>
    <x v="5"/>
    <x v="2"/>
    <x v="2"/>
    <x v="0"/>
    <x v="4"/>
    <x v="0"/>
    <x v="0"/>
    <x v="3"/>
    <x v="3"/>
    <x v="4"/>
    <x v="2"/>
    <x v="4"/>
    <x v="2"/>
    <x v="4"/>
    <x v="4"/>
    <x v="0"/>
    <x v="2"/>
    <x v="2"/>
    <x v="4"/>
    <x v="2"/>
    <x v="0"/>
    <x v="0"/>
    <x v="0"/>
    <x v="0"/>
    <x v="0"/>
    <x v="0"/>
    <x v="0"/>
    <x v="0"/>
    <x v="0"/>
  </r>
  <r>
    <x v="0"/>
    <x v="0"/>
    <x v="2"/>
    <x v="0"/>
    <x v="3"/>
    <x v="0"/>
    <x v="4"/>
    <x v="0"/>
    <x v="2"/>
    <x v="2"/>
    <x v="3"/>
    <x v="3"/>
    <x v="0"/>
    <x v="0"/>
    <x v="0"/>
    <x v="0"/>
    <x v="0"/>
    <x v="3"/>
    <x v="2"/>
    <x v="2"/>
    <x v="2"/>
    <x v="0"/>
    <x v="0"/>
    <x v="2"/>
    <x v="2"/>
    <x v="2"/>
    <x v="0"/>
    <x v="0"/>
    <x v="0"/>
    <x v="0"/>
    <x v="0"/>
    <x v="2"/>
    <x v="3"/>
    <x v="3"/>
    <x v="1"/>
    <x v="2"/>
    <x v="0"/>
    <x v="0"/>
    <x v="0"/>
    <x v="2"/>
    <x v="0"/>
    <x v="0"/>
    <x v="0"/>
    <x v="0"/>
    <x v="0"/>
    <x v="0"/>
    <x v="0"/>
    <x v="0"/>
    <x v="0"/>
  </r>
  <r>
    <x v="0"/>
    <x v="0"/>
    <x v="2"/>
    <x v="0"/>
    <x v="0"/>
    <x v="1"/>
    <x v="0"/>
    <x v="2"/>
    <x v="4"/>
    <x v="0"/>
    <x v="3"/>
    <x v="0"/>
    <x v="0"/>
    <x v="3"/>
    <x v="0"/>
    <x v="2"/>
    <x v="3"/>
    <x v="0"/>
    <x v="3"/>
    <x v="4"/>
    <x v="0"/>
    <x v="3"/>
    <x v="0"/>
    <x v="0"/>
    <x v="4"/>
    <x v="5"/>
    <x v="5"/>
    <x v="0"/>
    <x v="0"/>
    <x v="2"/>
    <x v="2"/>
    <x v="0"/>
    <x v="1"/>
    <x v="3"/>
    <x v="2"/>
    <x v="2"/>
    <x v="2"/>
    <x v="2"/>
    <x v="0"/>
    <x v="2"/>
    <x v="0"/>
    <x v="0"/>
    <x v="0"/>
    <x v="0"/>
    <x v="0"/>
    <x v="0"/>
    <x v="0"/>
    <x v="0"/>
    <x v="0"/>
  </r>
  <r>
    <x v="0"/>
    <x v="0"/>
    <x v="2"/>
    <x v="0"/>
    <x v="5"/>
    <x v="0"/>
    <x v="0"/>
    <x v="2"/>
    <x v="0"/>
    <x v="2"/>
    <x v="2"/>
    <x v="0"/>
    <x v="0"/>
    <x v="0"/>
    <x v="2"/>
    <x v="3"/>
    <x v="3"/>
    <x v="2"/>
    <x v="3"/>
    <x v="4"/>
    <x v="0"/>
    <x v="0"/>
    <x v="0"/>
    <x v="2"/>
    <x v="1"/>
    <x v="3"/>
    <x v="2"/>
    <x v="0"/>
    <x v="0"/>
    <x v="2"/>
    <x v="0"/>
    <x v="2"/>
    <x v="0"/>
    <x v="3"/>
    <x v="1"/>
    <x v="2"/>
    <x v="2"/>
    <x v="3"/>
    <x v="5"/>
    <x v="0"/>
    <x v="0"/>
    <x v="0"/>
    <x v="0"/>
    <x v="0"/>
    <x v="0"/>
    <x v="0"/>
    <x v="0"/>
    <x v="0"/>
    <x v="0"/>
  </r>
  <r>
    <x v="0"/>
    <x v="0"/>
    <x v="2"/>
    <x v="0"/>
    <x v="3"/>
    <x v="0"/>
    <x v="0"/>
    <x v="2"/>
    <x v="0"/>
    <x v="2"/>
    <x v="2"/>
    <x v="0"/>
    <x v="0"/>
    <x v="3"/>
    <x v="2"/>
    <x v="3"/>
    <x v="3"/>
    <x v="3"/>
    <x v="2"/>
    <x v="4"/>
    <x v="4"/>
    <x v="0"/>
    <x v="0"/>
    <x v="2"/>
    <x v="2"/>
    <x v="3"/>
    <x v="0"/>
    <x v="0"/>
    <x v="0"/>
    <x v="2"/>
    <x v="0"/>
    <x v="3"/>
    <x v="0"/>
    <x v="3"/>
    <x v="1"/>
    <x v="2"/>
    <x v="4"/>
    <x v="5"/>
    <x v="0"/>
    <x v="0"/>
    <x v="0"/>
    <x v="0"/>
    <x v="0"/>
    <x v="0"/>
    <x v="0"/>
    <x v="0"/>
    <x v="0"/>
    <x v="0"/>
    <x v="0"/>
  </r>
  <r>
    <x v="0"/>
    <x v="0"/>
    <x v="2"/>
    <x v="0"/>
    <x v="3"/>
    <x v="0"/>
    <x v="0"/>
    <x v="0"/>
    <x v="2"/>
    <x v="2"/>
    <x v="3"/>
    <x v="0"/>
    <x v="2"/>
    <x v="0"/>
    <x v="2"/>
    <x v="0"/>
    <x v="3"/>
    <x v="4"/>
    <x v="4"/>
    <x v="4"/>
    <x v="0"/>
    <x v="1"/>
    <x v="0"/>
    <x v="0"/>
    <x v="4"/>
    <x v="2"/>
    <x v="2"/>
    <x v="0"/>
    <x v="0"/>
    <x v="0"/>
    <x v="2"/>
    <x v="2"/>
    <x v="2"/>
    <x v="1"/>
    <x v="1"/>
    <x v="0"/>
    <x v="4"/>
    <x v="3"/>
    <x v="2"/>
    <x v="2"/>
    <x v="0"/>
    <x v="0"/>
    <x v="0"/>
    <x v="0"/>
    <x v="0"/>
    <x v="0"/>
    <x v="0"/>
    <x v="0"/>
    <x v="0"/>
  </r>
  <r>
    <x v="0"/>
    <x v="0"/>
    <x v="2"/>
    <x v="0"/>
    <x v="5"/>
    <x v="0"/>
    <x v="2"/>
    <x v="0"/>
    <x v="4"/>
    <x v="2"/>
    <x v="2"/>
    <x v="0"/>
    <x v="0"/>
    <x v="3"/>
    <x v="0"/>
    <x v="0"/>
    <x v="0"/>
    <x v="0"/>
    <x v="3"/>
    <x v="4"/>
    <x v="0"/>
    <x v="0"/>
    <x v="4"/>
    <x v="0"/>
    <x v="2"/>
    <x v="3"/>
    <x v="0"/>
    <x v="0"/>
    <x v="0"/>
    <x v="2"/>
    <x v="2"/>
    <x v="0"/>
    <x v="4"/>
    <x v="2"/>
    <x v="4"/>
    <x v="3"/>
    <x v="2"/>
    <x v="2"/>
    <x v="0"/>
    <x v="0"/>
    <x v="0"/>
    <x v="0"/>
    <x v="0"/>
    <x v="0"/>
    <x v="0"/>
    <x v="0"/>
    <x v="0"/>
    <x v="0"/>
    <x v="0"/>
  </r>
  <r>
    <x v="0"/>
    <x v="0"/>
    <x v="2"/>
    <x v="0"/>
    <x v="3"/>
    <x v="0"/>
    <x v="4"/>
    <x v="0"/>
    <x v="0"/>
    <x v="2"/>
    <x v="3"/>
    <x v="4"/>
    <x v="2"/>
    <x v="0"/>
    <x v="2"/>
    <x v="0"/>
    <x v="0"/>
    <x v="3"/>
    <x v="3"/>
    <x v="4"/>
    <x v="4"/>
    <x v="0"/>
    <x v="0"/>
    <x v="2"/>
    <x v="1"/>
    <x v="2"/>
    <x v="0"/>
    <x v="2"/>
    <x v="3"/>
    <x v="3"/>
    <x v="3"/>
    <x v="0"/>
    <x v="0"/>
    <x v="2"/>
    <x v="2"/>
    <x v="0"/>
    <x v="2"/>
    <x v="5"/>
    <x v="4"/>
    <x v="4"/>
    <x v="0"/>
    <x v="0"/>
    <x v="0"/>
    <x v="0"/>
    <x v="0"/>
    <x v="0"/>
    <x v="0"/>
    <x v="0"/>
    <x v="0"/>
  </r>
  <r>
    <x v="0"/>
    <x v="0"/>
    <x v="2"/>
    <x v="0"/>
    <x v="5"/>
    <x v="0"/>
    <x v="0"/>
    <x v="2"/>
    <x v="2"/>
    <x v="3"/>
    <x v="3"/>
    <x v="2"/>
    <x v="2"/>
    <x v="0"/>
    <x v="2"/>
    <x v="0"/>
    <x v="0"/>
    <x v="2"/>
    <x v="3"/>
    <x v="0"/>
    <x v="2"/>
    <x v="0"/>
    <x v="0"/>
    <x v="2"/>
    <x v="1"/>
    <x v="3"/>
    <x v="0"/>
    <x v="0"/>
    <x v="0"/>
    <x v="0"/>
    <x v="2"/>
    <x v="2"/>
    <x v="3"/>
    <x v="3"/>
    <x v="1"/>
    <x v="0"/>
    <x v="2"/>
    <x v="5"/>
    <x v="0"/>
    <x v="0"/>
    <x v="0"/>
    <x v="0"/>
    <x v="0"/>
    <x v="0"/>
    <x v="0"/>
    <x v="0"/>
    <x v="0"/>
    <x v="0"/>
    <x v="0"/>
  </r>
  <r>
    <x v="0"/>
    <x v="0"/>
    <x v="2"/>
    <x v="0"/>
    <x v="1"/>
    <x v="1"/>
    <x v="0"/>
    <x v="2"/>
    <x v="1"/>
    <x v="1"/>
    <x v="2"/>
    <x v="2"/>
    <x v="4"/>
    <x v="3"/>
    <x v="5"/>
    <x v="3"/>
    <x v="0"/>
    <x v="2"/>
    <x v="0"/>
    <x v="3"/>
    <x v="2"/>
    <x v="0"/>
    <x v="0"/>
    <x v="3"/>
    <x v="3"/>
    <x v="3"/>
    <x v="0"/>
    <x v="0"/>
    <x v="0"/>
    <x v="2"/>
    <x v="0"/>
    <x v="2"/>
    <x v="3"/>
    <x v="1"/>
    <x v="0"/>
    <x v="2"/>
    <x v="1"/>
    <x v="2"/>
    <x v="0"/>
    <x v="2"/>
    <x v="0"/>
    <x v="0"/>
    <x v="0"/>
    <x v="0"/>
    <x v="0"/>
    <x v="0"/>
    <x v="0"/>
    <x v="0"/>
    <x v="0"/>
  </r>
  <r>
    <x v="0"/>
    <x v="0"/>
    <x v="2"/>
    <x v="0"/>
    <x v="5"/>
    <x v="1"/>
    <x v="2"/>
    <x v="0"/>
    <x v="1"/>
    <x v="2"/>
    <x v="1"/>
    <x v="0"/>
    <x v="0"/>
    <x v="0"/>
    <x v="2"/>
    <x v="0"/>
    <x v="1"/>
    <x v="3"/>
    <x v="3"/>
    <x v="1"/>
    <x v="1"/>
    <x v="1"/>
    <x v="1"/>
    <x v="1"/>
    <x v="1"/>
    <x v="0"/>
    <x v="1"/>
    <x v="1"/>
    <x v="1"/>
    <x v="1"/>
    <x v="1"/>
    <x v="1"/>
    <x v="1"/>
    <x v="0"/>
    <x v="0"/>
    <x v="1"/>
    <x v="1"/>
    <x v="1"/>
    <x v="1"/>
    <x v="1"/>
    <x v="0"/>
    <x v="0"/>
    <x v="0"/>
    <x v="0"/>
    <x v="0"/>
    <x v="0"/>
    <x v="0"/>
    <x v="0"/>
    <x v="0"/>
  </r>
  <r>
    <x v="0"/>
    <x v="0"/>
    <x v="2"/>
    <x v="0"/>
    <x v="1"/>
    <x v="0"/>
    <x v="0"/>
    <x v="4"/>
    <x v="0"/>
    <x v="3"/>
    <x v="2"/>
    <x v="2"/>
    <x v="0"/>
    <x v="3"/>
    <x v="0"/>
    <x v="3"/>
    <x v="0"/>
    <x v="3"/>
    <x v="2"/>
    <x v="2"/>
    <x v="0"/>
    <x v="0"/>
    <x v="0"/>
    <x v="3"/>
    <x v="3"/>
    <x v="3"/>
    <x v="2"/>
    <x v="3"/>
    <x v="4"/>
    <x v="2"/>
    <x v="0"/>
    <x v="2"/>
    <x v="3"/>
    <x v="3"/>
    <x v="1"/>
    <x v="3"/>
    <x v="3"/>
    <x v="0"/>
    <x v="4"/>
    <x v="4"/>
    <x v="0"/>
    <x v="0"/>
    <x v="0"/>
    <x v="0"/>
    <x v="0"/>
    <x v="0"/>
    <x v="0"/>
    <x v="0"/>
    <x v="0"/>
  </r>
  <r>
    <x v="0"/>
    <x v="0"/>
    <x v="2"/>
    <x v="0"/>
    <x v="3"/>
    <x v="0"/>
    <x v="3"/>
    <x v="0"/>
    <x v="0"/>
    <x v="2"/>
    <x v="3"/>
    <x v="2"/>
    <x v="0"/>
    <x v="0"/>
    <x v="0"/>
    <x v="3"/>
    <x v="6"/>
    <x v="2"/>
    <x v="3"/>
    <x v="0"/>
    <x v="5"/>
    <x v="0"/>
    <x v="4"/>
    <x v="3"/>
    <x v="4"/>
    <x v="3"/>
    <x v="2"/>
    <x v="1"/>
    <x v="0"/>
    <x v="2"/>
    <x v="3"/>
    <x v="1"/>
    <x v="4"/>
    <x v="0"/>
    <x v="0"/>
    <x v="3"/>
    <x v="4"/>
    <x v="5"/>
    <x v="0"/>
    <x v="0"/>
    <x v="0"/>
    <x v="0"/>
    <x v="0"/>
    <x v="0"/>
    <x v="0"/>
    <x v="0"/>
    <x v="0"/>
    <x v="0"/>
    <x v="0"/>
  </r>
  <r>
    <x v="0"/>
    <x v="0"/>
    <x v="2"/>
    <x v="0"/>
    <x v="3"/>
    <x v="1"/>
    <x v="0"/>
    <x v="0"/>
    <x v="4"/>
    <x v="2"/>
    <x v="2"/>
    <x v="2"/>
    <x v="0"/>
    <x v="3"/>
    <x v="0"/>
    <x v="2"/>
    <x v="3"/>
    <x v="2"/>
    <x v="2"/>
    <x v="2"/>
    <x v="0"/>
    <x v="0"/>
    <x v="2"/>
    <x v="0"/>
    <x v="1"/>
    <x v="2"/>
    <x v="5"/>
    <x v="0"/>
    <x v="0"/>
    <x v="0"/>
    <x v="2"/>
    <x v="2"/>
    <x v="0"/>
    <x v="3"/>
    <x v="3"/>
    <x v="2"/>
    <x v="0"/>
    <x v="5"/>
    <x v="0"/>
    <x v="0"/>
    <x v="0"/>
    <x v="0"/>
    <x v="0"/>
    <x v="0"/>
    <x v="0"/>
    <x v="0"/>
    <x v="0"/>
    <x v="0"/>
    <x v="0"/>
  </r>
  <r>
    <x v="0"/>
    <x v="0"/>
    <x v="2"/>
    <x v="0"/>
    <x v="3"/>
    <x v="0"/>
    <x v="0"/>
    <x v="0"/>
    <x v="4"/>
    <x v="2"/>
    <x v="2"/>
    <x v="0"/>
    <x v="2"/>
    <x v="0"/>
    <x v="0"/>
    <x v="3"/>
    <x v="6"/>
    <x v="3"/>
    <x v="3"/>
    <x v="4"/>
    <x v="4"/>
    <x v="2"/>
    <x v="2"/>
    <x v="2"/>
    <x v="1"/>
    <x v="2"/>
    <x v="0"/>
    <x v="0"/>
    <x v="0"/>
    <x v="0"/>
    <x v="2"/>
    <x v="2"/>
    <x v="0"/>
    <x v="3"/>
    <x v="4"/>
    <x v="2"/>
    <x v="0"/>
    <x v="5"/>
    <x v="0"/>
    <x v="0"/>
    <x v="0"/>
    <x v="0"/>
    <x v="0"/>
    <x v="0"/>
    <x v="0"/>
    <x v="0"/>
    <x v="0"/>
    <x v="0"/>
    <x v="0"/>
  </r>
  <r>
    <x v="0"/>
    <x v="0"/>
    <x v="2"/>
    <x v="0"/>
    <x v="3"/>
    <x v="0"/>
    <x v="0"/>
    <x v="2"/>
    <x v="4"/>
    <x v="2"/>
    <x v="0"/>
    <x v="4"/>
    <x v="2"/>
    <x v="0"/>
    <x v="1"/>
    <x v="0"/>
    <x v="0"/>
    <x v="2"/>
    <x v="3"/>
    <x v="4"/>
    <x v="0"/>
    <x v="2"/>
    <x v="2"/>
    <x v="0"/>
    <x v="4"/>
    <x v="3"/>
    <x v="2"/>
    <x v="0"/>
    <x v="0"/>
    <x v="2"/>
    <x v="0"/>
    <x v="2"/>
    <x v="3"/>
    <x v="2"/>
    <x v="2"/>
    <x v="0"/>
    <x v="4"/>
    <x v="5"/>
    <x v="3"/>
    <x v="4"/>
    <x v="0"/>
    <x v="0"/>
    <x v="0"/>
    <x v="0"/>
    <x v="0"/>
    <x v="0"/>
    <x v="0"/>
    <x v="0"/>
    <x v="0"/>
  </r>
  <r>
    <x v="0"/>
    <x v="0"/>
    <x v="2"/>
    <x v="0"/>
    <x v="3"/>
    <x v="1"/>
    <x v="2"/>
    <x v="0"/>
    <x v="4"/>
    <x v="2"/>
    <x v="2"/>
    <x v="2"/>
    <x v="0"/>
    <x v="0"/>
    <x v="0"/>
    <x v="0"/>
    <x v="3"/>
    <x v="1"/>
    <x v="2"/>
    <x v="2"/>
    <x v="2"/>
    <x v="0"/>
    <x v="0"/>
    <x v="2"/>
    <x v="0"/>
    <x v="3"/>
    <x v="2"/>
    <x v="0"/>
    <x v="0"/>
    <x v="0"/>
    <x v="2"/>
    <x v="1"/>
    <x v="3"/>
    <x v="2"/>
    <x v="0"/>
    <x v="2"/>
    <x v="0"/>
    <x v="0"/>
    <x v="0"/>
    <x v="0"/>
    <x v="0"/>
    <x v="0"/>
    <x v="0"/>
    <x v="0"/>
    <x v="0"/>
    <x v="0"/>
    <x v="0"/>
    <x v="0"/>
    <x v="0"/>
  </r>
  <r>
    <x v="0"/>
    <x v="0"/>
    <x v="2"/>
    <x v="0"/>
    <x v="4"/>
    <x v="0"/>
    <x v="2"/>
    <x v="0"/>
    <x v="0"/>
    <x v="2"/>
    <x v="3"/>
    <x v="0"/>
    <x v="5"/>
    <x v="5"/>
    <x v="4"/>
    <x v="0"/>
    <x v="6"/>
    <x v="1"/>
    <x v="1"/>
    <x v="0"/>
    <x v="4"/>
    <x v="5"/>
    <x v="5"/>
    <x v="2"/>
    <x v="1"/>
    <x v="2"/>
    <x v="0"/>
    <x v="2"/>
    <x v="3"/>
    <x v="2"/>
    <x v="0"/>
    <x v="2"/>
    <x v="3"/>
    <x v="3"/>
    <x v="1"/>
    <x v="2"/>
    <x v="2"/>
    <x v="0"/>
    <x v="2"/>
    <x v="0"/>
    <x v="0"/>
    <x v="0"/>
    <x v="0"/>
    <x v="0"/>
    <x v="0"/>
    <x v="0"/>
    <x v="0"/>
    <x v="0"/>
    <x v="0"/>
  </r>
  <r>
    <x v="0"/>
    <x v="0"/>
    <x v="2"/>
    <x v="0"/>
    <x v="3"/>
    <x v="1"/>
    <x v="0"/>
    <x v="0"/>
    <x v="4"/>
    <x v="2"/>
    <x v="0"/>
    <x v="0"/>
    <x v="2"/>
    <x v="0"/>
    <x v="2"/>
    <x v="3"/>
    <x v="3"/>
    <x v="2"/>
    <x v="3"/>
    <x v="4"/>
    <x v="0"/>
    <x v="0"/>
    <x v="2"/>
    <x v="0"/>
    <x v="4"/>
    <x v="0"/>
    <x v="2"/>
    <x v="0"/>
    <x v="0"/>
    <x v="2"/>
    <x v="0"/>
    <x v="3"/>
    <x v="4"/>
    <x v="1"/>
    <x v="2"/>
    <x v="0"/>
    <x v="0"/>
    <x v="3"/>
    <x v="2"/>
    <x v="0"/>
    <x v="0"/>
    <x v="0"/>
    <x v="0"/>
    <x v="0"/>
    <x v="0"/>
    <x v="0"/>
    <x v="0"/>
    <x v="0"/>
    <x v="0"/>
  </r>
  <r>
    <x v="0"/>
    <x v="0"/>
    <x v="2"/>
    <x v="0"/>
    <x v="3"/>
    <x v="0"/>
    <x v="0"/>
    <x v="0"/>
    <x v="2"/>
    <x v="0"/>
    <x v="3"/>
    <x v="0"/>
    <x v="0"/>
    <x v="0"/>
    <x v="2"/>
    <x v="0"/>
    <x v="3"/>
    <x v="2"/>
    <x v="3"/>
    <x v="4"/>
    <x v="0"/>
    <x v="3"/>
    <x v="4"/>
    <x v="2"/>
    <x v="1"/>
    <x v="3"/>
    <x v="5"/>
    <x v="0"/>
    <x v="0"/>
    <x v="2"/>
    <x v="0"/>
    <x v="2"/>
    <x v="0"/>
    <x v="3"/>
    <x v="3"/>
    <x v="3"/>
    <x v="4"/>
    <x v="5"/>
    <x v="0"/>
    <x v="0"/>
    <x v="0"/>
    <x v="0"/>
    <x v="0"/>
    <x v="0"/>
    <x v="0"/>
    <x v="0"/>
    <x v="0"/>
    <x v="0"/>
    <x v="0"/>
  </r>
  <r>
    <x v="0"/>
    <x v="0"/>
    <x v="2"/>
    <x v="0"/>
    <x v="0"/>
    <x v="0"/>
    <x v="2"/>
    <x v="2"/>
    <x v="1"/>
    <x v="1"/>
    <x v="3"/>
    <x v="2"/>
    <x v="0"/>
    <x v="3"/>
    <x v="0"/>
    <x v="3"/>
    <x v="0"/>
    <x v="1"/>
    <x v="1"/>
    <x v="1"/>
    <x v="2"/>
    <x v="1"/>
    <x v="1"/>
    <x v="1"/>
    <x v="0"/>
    <x v="3"/>
    <x v="2"/>
    <x v="1"/>
    <x v="1"/>
    <x v="0"/>
    <x v="1"/>
    <x v="1"/>
    <x v="1"/>
    <x v="3"/>
    <x v="0"/>
    <x v="2"/>
    <x v="1"/>
    <x v="5"/>
    <x v="1"/>
    <x v="2"/>
    <x v="0"/>
    <x v="0"/>
    <x v="0"/>
    <x v="0"/>
    <x v="0"/>
    <x v="0"/>
    <x v="0"/>
    <x v="0"/>
    <x v="0"/>
  </r>
  <r>
    <x v="0"/>
    <x v="0"/>
    <x v="5"/>
    <x v="0"/>
    <x v="5"/>
    <x v="1"/>
    <x v="3"/>
    <x v="2"/>
    <x v="2"/>
    <x v="4"/>
    <x v="2"/>
    <x v="3"/>
    <x v="4"/>
    <x v="2"/>
    <x v="5"/>
    <x v="2"/>
    <x v="3"/>
    <x v="4"/>
    <x v="2"/>
    <x v="3"/>
    <x v="0"/>
    <x v="0"/>
    <x v="0"/>
    <x v="2"/>
    <x v="1"/>
    <x v="2"/>
    <x v="0"/>
    <x v="2"/>
    <x v="3"/>
    <x v="0"/>
    <x v="2"/>
    <x v="2"/>
    <x v="0"/>
    <x v="2"/>
    <x v="1"/>
    <x v="2"/>
    <x v="4"/>
    <x v="2"/>
    <x v="3"/>
    <x v="3"/>
    <x v="0"/>
    <x v="0"/>
    <x v="0"/>
    <x v="0"/>
    <x v="0"/>
    <x v="0"/>
    <x v="0"/>
    <x v="0"/>
    <x v="0"/>
  </r>
  <r>
    <x v="0"/>
    <x v="0"/>
    <x v="5"/>
    <x v="0"/>
    <x v="5"/>
    <x v="0"/>
    <x v="0"/>
    <x v="0"/>
    <x v="3"/>
    <x v="2"/>
    <x v="3"/>
    <x v="3"/>
    <x v="4"/>
    <x v="5"/>
    <x v="0"/>
    <x v="3"/>
    <x v="2"/>
    <x v="2"/>
    <x v="2"/>
    <x v="2"/>
    <x v="0"/>
    <x v="0"/>
    <x v="3"/>
    <x v="2"/>
    <x v="4"/>
    <x v="2"/>
    <x v="3"/>
    <x v="2"/>
    <x v="0"/>
    <x v="0"/>
    <x v="3"/>
    <x v="4"/>
    <x v="2"/>
    <x v="2"/>
    <x v="2"/>
    <x v="0"/>
    <x v="0"/>
    <x v="3"/>
    <x v="0"/>
    <x v="2"/>
    <x v="0"/>
    <x v="0"/>
    <x v="0"/>
    <x v="0"/>
    <x v="0"/>
    <x v="0"/>
    <x v="0"/>
    <x v="0"/>
    <x v="0"/>
  </r>
  <r>
    <x v="0"/>
    <x v="0"/>
    <x v="5"/>
    <x v="0"/>
    <x v="5"/>
    <x v="1"/>
    <x v="0"/>
    <x v="0"/>
    <x v="2"/>
    <x v="3"/>
    <x v="2"/>
    <x v="3"/>
    <x v="2"/>
    <x v="3"/>
    <x v="5"/>
    <x v="3"/>
    <x v="3"/>
    <x v="2"/>
    <x v="2"/>
    <x v="2"/>
    <x v="2"/>
    <x v="3"/>
    <x v="0"/>
    <x v="2"/>
    <x v="2"/>
    <x v="2"/>
    <x v="2"/>
    <x v="3"/>
    <x v="0"/>
    <x v="2"/>
    <x v="0"/>
    <x v="2"/>
    <x v="3"/>
    <x v="1"/>
    <x v="1"/>
    <x v="2"/>
    <x v="3"/>
    <x v="3"/>
    <x v="2"/>
    <x v="2"/>
    <x v="0"/>
    <x v="0"/>
    <x v="0"/>
    <x v="0"/>
    <x v="0"/>
    <x v="0"/>
    <x v="0"/>
    <x v="0"/>
    <x v="0"/>
  </r>
  <r>
    <x v="0"/>
    <x v="0"/>
    <x v="5"/>
    <x v="0"/>
    <x v="5"/>
    <x v="0"/>
    <x v="2"/>
    <x v="0"/>
    <x v="0"/>
    <x v="2"/>
    <x v="3"/>
    <x v="0"/>
    <x v="0"/>
    <x v="0"/>
    <x v="2"/>
    <x v="3"/>
    <x v="3"/>
    <x v="3"/>
    <x v="3"/>
    <x v="0"/>
    <x v="3"/>
    <x v="0"/>
    <x v="0"/>
    <x v="2"/>
    <x v="1"/>
    <x v="0"/>
    <x v="3"/>
    <x v="0"/>
    <x v="0"/>
    <x v="3"/>
    <x v="3"/>
    <x v="2"/>
    <x v="2"/>
    <x v="2"/>
    <x v="4"/>
    <x v="4"/>
    <x v="4"/>
    <x v="2"/>
    <x v="2"/>
    <x v="2"/>
    <x v="0"/>
    <x v="0"/>
    <x v="0"/>
    <x v="0"/>
    <x v="0"/>
    <x v="0"/>
    <x v="0"/>
    <x v="0"/>
    <x v="0"/>
  </r>
  <r>
    <x v="0"/>
    <x v="0"/>
    <x v="5"/>
    <x v="0"/>
    <x v="5"/>
    <x v="0"/>
    <x v="2"/>
    <x v="0"/>
    <x v="4"/>
    <x v="1"/>
    <x v="5"/>
    <x v="4"/>
    <x v="1"/>
    <x v="0"/>
    <x v="6"/>
    <x v="0"/>
    <x v="6"/>
    <x v="1"/>
    <x v="0"/>
    <x v="0"/>
    <x v="5"/>
    <x v="1"/>
    <x v="1"/>
    <x v="2"/>
    <x v="0"/>
    <x v="1"/>
    <x v="1"/>
    <x v="0"/>
    <x v="0"/>
    <x v="2"/>
    <x v="0"/>
    <x v="4"/>
    <x v="1"/>
    <x v="0"/>
    <x v="0"/>
    <x v="0"/>
    <x v="4"/>
    <x v="2"/>
    <x v="0"/>
    <x v="2"/>
    <x v="0"/>
    <x v="0"/>
    <x v="0"/>
    <x v="0"/>
    <x v="0"/>
    <x v="0"/>
    <x v="0"/>
    <x v="0"/>
    <x v="0"/>
  </r>
  <r>
    <x v="0"/>
    <x v="0"/>
    <x v="5"/>
    <x v="0"/>
    <x v="5"/>
    <x v="0"/>
    <x v="2"/>
    <x v="0"/>
    <x v="2"/>
    <x v="3"/>
    <x v="2"/>
    <x v="2"/>
    <x v="0"/>
    <x v="3"/>
    <x v="5"/>
    <x v="0"/>
    <x v="3"/>
    <x v="2"/>
    <x v="3"/>
    <x v="0"/>
    <x v="2"/>
    <x v="2"/>
    <x v="2"/>
    <x v="2"/>
    <x v="0"/>
    <x v="3"/>
    <x v="0"/>
    <x v="0"/>
    <x v="0"/>
    <x v="2"/>
    <x v="2"/>
    <x v="0"/>
    <x v="4"/>
    <x v="2"/>
    <x v="3"/>
    <x v="2"/>
    <x v="4"/>
    <x v="5"/>
    <x v="0"/>
    <x v="3"/>
    <x v="0"/>
    <x v="0"/>
    <x v="0"/>
    <x v="0"/>
    <x v="0"/>
    <x v="0"/>
    <x v="0"/>
    <x v="0"/>
    <x v="0"/>
  </r>
  <r>
    <x v="0"/>
    <x v="0"/>
    <x v="5"/>
    <x v="0"/>
    <x v="5"/>
    <x v="0"/>
    <x v="4"/>
    <x v="3"/>
    <x v="2"/>
    <x v="0"/>
    <x v="0"/>
    <x v="0"/>
    <x v="0"/>
    <x v="5"/>
    <x v="6"/>
    <x v="0"/>
    <x v="6"/>
    <x v="2"/>
    <x v="0"/>
    <x v="0"/>
    <x v="3"/>
    <x v="4"/>
    <x v="2"/>
    <x v="2"/>
    <x v="4"/>
    <x v="2"/>
    <x v="3"/>
    <x v="0"/>
    <x v="0"/>
    <x v="2"/>
    <x v="0"/>
    <x v="4"/>
    <x v="4"/>
    <x v="0"/>
    <x v="2"/>
    <x v="4"/>
    <x v="4"/>
    <x v="2"/>
    <x v="0"/>
    <x v="4"/>
    <x v="0"/>
    <x v="0"/>
    <x v="0"/>
    <x v="0"/>
    <x v="0"/>
    <x v="0"/>
    <x v="0"/>
    <x v="0"/>
    <x v="0"/>
  </r>
  <r>
    <x v="0"/>
    <x v="0"/>
    <x v="5"/>
    <x v="0"/>
    <x v="5"/>
    <x v="0"/>
    <x v="0"/>
    <x v="0"/>
    <x v="0"/>
    <x v="2"/>
    <x v="3"/>
    <x v="0"/>
    <x v="2"/>
    <x v="3"/>
    <x v="0"/>
    <x v="0"/>
    <x v="3"/>
    <x v="3"/>
    <x v="3"/>
    <x v="4"/>
    <x v="1"/>
    <x v="2"/>
    <x v="0"/>
    <x v="2"/>
    <x v="2"/>
    <x v="2"/>
    <x v="0"/>
    <x v="0"/>
    <x v="4"/>
    <x v="3"/>
    <x v="2"/>
    <x v="0"/>
    <x v="2"/>
    <x v="2"/>
    <x v="1"/>
    <x v="1"/>
    <x v="4"/>
    <x v="5"/>
    <x v="0"/>
    <x v="0"/>
    <x v="0"/>
    <x v="0"/>
    <x v="0"/>
    <x v="0"/>
    <x v="0"/>
    <x v="0"/>
    <x v="0"/>
    <x v="0"/>
    <x v="0"/>
  </r>
  <r>
    <x v="0"/>
    <x v="0"/>
    <x v="5"/>
    <x v="0"/>
    <x v="5"/>
    <x v="1"/>
    <x v="0"/>
    <x v="2"/>
    <x v="2"/>
    <x v="3"/>
    <x v="3"/>
    <x v="2"/>
    <x v="2"/>
    <x v="0"/>
    <x v="0"/>
    <x v="3"/>
    <x v="2"/>
    <x v="2"/>
    <x v="2"/>
    <x v="3"/>
    <x v="2"/>
    <x v="2"/>
    <x v="3"/>
    <x v="0"/>
    <x v="1"/>
    <x v="3"/>
    <x v="2"/>
    <x v="3"/>
    <x v="0"/>
    <x v="0"/>
    <x v="3"/>
    <x v="2"/>
    <x v="2"/>
    <x v="1"/>
    <x v="1"/>
    <x v="0"/>
    <x v="0"/>
    <x v="0"/>
    <x v="0"/>
    <x v="0"/>
    <x v="0"/>
    <x v="0"/>
    <x v="0"/>
    <x v="0"/>
    <x v="0"/>
    <x v="0"/>
    <x v="0"/>
    <x v="0"/>
    <x v="0"/>
  </r>
  <r>
    <x v="0"/>
    <x v="0"/>
    <x v="5"/>
    <x v="0"/>
    <x v="5"/>
    <x v="3"/>
    <x v="2"/>
    <x v="0"/>
    <x v="0"/>
    <x v="2"/>
    <x v="2"/>
    <x v="2"/>
    <x v="2"/>
    <x v="0"/>
    <x v="0"/>
    <x v="1"/>
    <x v="3"/>
    <x v="2"/>
    <x v="3"/>
    <x v="2"/>
    <x v="0"/>
    <x v="0"/>
    <x v="2"/>
    <x v="2"/>
    <x v="0"/>
    <x v="3"/>
    <x v="2"/>
    <x v="3"/>
    <x v="4"/>
    <x v="3"/>
    <x v="2"/>
    <x v="0"/>
    <x v="0"/>
    <x v="3"/>
    <x v="2"/>
    <x v="0"/>
    <x v="1"/>
    <x v="2"/>
    <x v="4"/>
    <x v="4"/>
    <x v="0"/>
    <x v="0"/>
    <x v="0"/>
    <x v="0"/>
    <x v="0"/>
    <x v="0"/>
    <x v="0"/>
    <x v="0"/>
    <x v="0"/>
  </r>
  <r>
    <x v="0"/>
    <x v="0"/>
    <x v="5"/>
    <x v="0"/>
    <x v="5"/>
    <x v="0"/>
    <x v="0"/>
    <x v="2"/>
    <x v="0"/>
    <x v="2"/>
    <x v="2"/>
    <x v="2"/>
    <x v="2"/>
    <x v="3"/>
    <x v="0"/>
    <x v="3"/>
    <x v="0"/>
    <x v="2"/>
    <x v="3"/>
    <x v="4"/>
    <x v="2"/>
    <x v="0"/>
    <x v="0"/>
    <x v="0"/>
    <x v="1"/>
    <x v="3"/>
    <x v="2"/>
    <x v="0"/>
    <x v="0"/>
    <x v="0"/>
    <x v="2"/>
    <x v="0"/>
    <x v="2"/>
    <x v="2"/>
    <x v="1"/>
    <x v="2"/>
    <x v="0"/>
    <x v="0"/>
    <x v="0"/>
    <x v="0"/>
    <x v="0"/>
    <x v="0"/>
    <x v="0"/>
    <x v="0"/>
    <x v="0"/>
    <x v="0"/>
    <x v="0"/>
    <x v="0"/>
    <x v="0"/>
  </r>
  <r>
    <x v="0"/>
    <x v="0"/>
    <x v="5"/>
    <x v="0"/>
    <x v="5"/>
    <x v="0"/>
    <x v="0"/>
    <x v="0"/>
    <x v="0"/>
    <x v="2"/>
    <x v="3"/>
    <x v="2"/>
    <x v="0"/>
    <x v="3"/>
    <x v="0"/>
    <x v="3"/>
    <x v="3"/>
    <x v="3"/>
    <x v="4"/>
    <x v="1"/>
    <x v="1"/>
    <x v="0"/>
    <x v="0"/>
    <x v="1"/>
    <x v="1"/>
    <x v="2"/>
    <x v="0"/>
    <x v="3"/>
    <x v="4"/>
    <x v="0"/>
    <x v="2"/>
    <x v="2"/>
    <x v="0"/>
    <x v="2"/>
    <x v="1"/>
    <x v="1"/>
    <x v="0"/>
    <x v="0"/>
    <x v="0"/>
    <x v="1"/>
    <x v="0"/>
    <x v="0"/>
    <x v="0"/>
    <x v="0"/>
    <x v="0"/>
    <x v="0"/>
    <x v="0"/>
    <x v="0"/>
    <x v="0"/>
  </r>
  <r>
    <x v="0"/>
    <x v="0"/>
    <x v="5"/>
    <x v="0"/>
    <x v="5"/>
    <x v="1"/>
    <x v="0"/>
    <x v="2"/>
    <x v="4"/>
    <x v="2"/>
    <x v="2"/>
    <x v="2"/>
    <x v="0"/>
    <x v="5"/>
    <x v="0"/>
    <x v="3"/>
    <x v="0"/>
    <x v="2"/>
    <x v="2"/>
    <x v="2"/>
    <x v="4"/>
    <x v="0"/>
    <x v="4"/>
    <x v="2"/>
    <x v="3"/>
    <x v="3"/>
    <x v="2"/>
    <x v="3"/>
    <x v="3"/>
    <x v="0"/>
    <x v="0"/>
    <x v="2"/>
    <x v="3"/>
    <x v="2"/>
    <x v="1"/>
    <x v="3"/>
    <x v="0"/>
    <x v="3"/>
    <x v="2"/>
    <x v="4"/>
    <x v="0"/>
    <x v="0"/>
    <x v="0"/>
    <x v="0"/>
    <x v="0"/>
    <x v="0"/>
    <x v="0"/>
    <x v="0"/>
    <x v="0"/>
  </r>
  <r>
    <x v="0"/>
    <x v="0"/>
    <x v="5"/>
    <x v="0"/>
    <x v="3"/>
    <x v="0"/>
    <x v="0"/>
    <x v="2"/>
    <x v="3"/>
    <x v="4"/>
    <x v="2"/>
    <x v="2"/>
    <x v="0"/>
    <x v="2"/>
    <x v="6"/>
    <x v="2"/>
    <x v="2"/>
    <x v="4"/>
    <x v="3"/>
    <x v="2"/>
    <x v="2"/>
    <x v="3"/>
    <x v="2"/>
    <x v="3"/>
    <x v="2"/>
    <x v="3"/>
    <x v="2"/>
    <x v="2"/>
    <x v="0"/>
    <x v="0"/>
    <x v="3"/>
    <x v="2"/>
    <x v="3"/>
    <x v="1"/>
    <x v="1"/>
    <x v="3"/>
    <x v="2"/>
    <x v="5"/>
    <x v="0"/>
    <x v="3"/>
    <x v="0"/>
    <x v="0"/>
    <x v="0"/>
    <x v="0"/>
    <x v="0"/>
    <x v="0"/>
    <x v="0"/>
    <x v="0"/>
    <x v="0"/>
  </r>
  <r>
    <x v="0"/>
    <x v="0"/>
    <x v="5"/>
    <x v="0"/>
    <x v="5"/>
    <x v="1"/>
    <x v="3"/>
    <x v="2"/>
    <x v="0"/>
    <x v="2"/>
    <x v="2"/>
    <x v="3"/>
    <x v="0"/>
    <x v="2"/>
    <x v="5"/>
    <x v="3"/>
    <x v="3"/>
    <x v="2"/>
    <x v="2"/>
    <x v="3"/>
    <x v="2"/>
    <x v="1"/>
    <x v="2"/>
    <x v="2"/>
    <x v="0"/>
    <x v="3"/>
    <x v="2"/>
    <x v="3"/>
    <x v="0"/>
    <x v="0"/>
    <x v="2"/>
    <x v="0"/>
    <x v="0"/>
    <x v="0"/>
    <x v="1"/>
    <x v="2"/>
    <x v="0"/>
    <x v="0"/>
    <x v="0"/>
    <x v="0"/>
    <x v="0"/>
    <x v="0"/>
    <x v="0"/>
    <x v="0"/>
    <x v="0"/>
    <x v="0"/>
    <x v="0"/>
    <x v="0"/>
    <x v="0"/>
  </r>
  <r>
    <x v="0"/>
    <x v="0"/>
    <x v="5"/>
    <x v="0"/>
    <x v="5"/>
    <x v="0"/>
    <x v="0"/>
    <x v="2"/>
    <x v="0"/>
    <x v="0"/>
    <x v="2"/>
    <x v="2"/>
    <x v="0"/>
    <x v="3"/>
    <x v="0"/>
    <x v="3"/>
    <x v="3"/>
    <x v="2"/>
    <x v="3"/>
    <x v="3"/>
    <x v="2"/>
    <x v="2"/>
    <x v="0"/>
    <x v="2"/>
    <x v="0"/>
    <x v="0"/>
    <x v="2"/>
    <x v="3"/>
    <x v="0"/>
    <x v="0"/>
    <x v="0"/>
    <x v="2"/>
    <x v="2"/>
    <x v="1"/>
    <x v="0"/>
    <x v="0"/>
    <x v="2"/>
    <x v="0"/>
    <x v="2"/>
    <x v="4"/>
    <x v="0"/>
    <x v="0"/>
    <x v="0"/>
    <x v="0"/>
    <x v="0"/>
    <x v="0"/>
    <x v="0"/>
    <x v="0"/>
    <x v="0"/>
  </r>
  <r>
    <x v="0"/>
    <x v="0"/>
    <x v="5"/>
    <x v="0"/>
    <x v="5"/>
    <x v="1"/>
    <x v="2"/>
    <x v="1"/>
    <x v="4"/>
    <x v="2"/>
    <x v="1"/>
    <x v="4"/>
    <x v="4"/>
    <x v="0"/>
    <x v="2"/>
    <x v="1"/>
    <x v="5"/>
    <x v="1"/>
    <x v="1"/>
    <x v="1"/>
    <x v="4"/>
    <x v="3"/>
    <x v="1"/>
    <x v="0"/>
    <x v="0"/>
    <x v="2"/>
    <x v="2"/>
    <x v="0"/>
    <x v="3"/>
    <x v="1"/>
    <x v="2"/>
    <x v="1"/>
    <x v="4"/>
    <x v="4"/>
    <x v="0"/>
    <x v="4"/>
    <x v="4"/>
    <x v="2"/>
    <x v="4"/>
    <x v="3"/>
    <x v="0"/>
    <x v="0"/>
    <x v="0"/>
    <x v="0"/>
    <x v="0"/>
    <x v="0"/>
    <x v="0"/>
    <x v="0"/>
    <x v="0"/>
  </r>
  <r>
    <x v="0"/>
    <x v="0"/>
    <x v="5"/>
    <x v="0"/>
    <x v="5"/>
    <x v="1"/>
    <x v="2"/>
    <x v="1"/>
    <x v="1"/>
    <x v="1"/>
    <x v="3"/>
    <x v="4"/>
    <x v="1"/>
    <x v="0"/>
    <x v="2"/>
    <x v="0"/>
    <x v="5"/>
    <x v="1"/>
    <x v="1"/>
    <x v="1"/>
    <x v="4"/>
    <x v="0"/>
    <x v="1"/>
    <x v="0"/>
    <x v="0"/>
    <x v="3"/>
    <x v="2"/>
    <x v="0"/>
    <x v="3"/>
    <x v="1"/>
    <x v="2"/>
    <x v="1"/>
    <x v="4"/>
    <x v="4"/>
    <x v="4"/>
    <x v="4"/>
    <x v="4"/>
    <x v="2"/>
    <x v="4"/>
    <x v="3"/>
    <x v="0"/>
    <x v="0"/>
    <x v="0"/>
    <x v="0"/>
    <x v="0"/>
    <x v="0"/>
    <x v="0"/>
    <x v="0"/>
    <x v="0"/>
  </r>
  <r>
    <x v="0"/>
    <x v="0"/>
    <x v="5"/>
    <x v="0"/>
    <x v="5"/>
    <x v="0"/>
    <x v="0"/>
    <x v="2"/>
    <x v="0"/>
    <x v="2"/>
    <x v="2"/>
    <x v="0"/>
    <x v="2"/>
    <x v="3"/>
    <x v="0"/>
    <x v="3"/>
    <x v="0"/>
    <x v="5"/>
    <x v="5"/>
    <x v="4"/>
    <x v="2"/>
    <x v="0"/>
    <x v="0"/>
    <x v="4"/>
    <x v="2"/>
    <x v="0"/>
    <x v="3"/>
    <x v="3"/>
    <x v="0"/>
    <x v="0"/>
    <x v="2"/>
    <x v="0"/>
    <x v="2"/>
    <x v="3"/>
    <x v="1"/>
    <x v="3"/>
    <x v="4"/>
    <x v="2"/>
    <x v="0"/>
    <x v="0"/>
    <x v="0"/>
    <x v="0"/>
    <x v="0"/>
    <x v="0"/>
    <x v="0"/>
    <x v="0"/>
    <x v="0"/>
    <x v="0"/>
    <x v="0"/>
  </r>
  <r>
    <x v="0"/>
    <x v="0"/>
    <x v="5"/>
    <x v="0"/>
    <x v="5"/>
    <x v="0"/>
    <x v="2"/>
    <x v="2"/>
    <x v="4"/>
    <x v="2"/>
    <x v="0"/>
    <x v="0"/>
    <x v="0"/>
    <x v="3"/>
    <x v="5"/>
    <x v="2"/>
    <x v="2"/>
    <x v="0"/>
    <x v="0"/>
    <x v="3"/>
    <x v="2"/>
    <x v="0"/>
    <x v="4"/>
    <x v="0"/>
    <x v="4"/>
    <x v="3"/>
    <x v="2"/>
    <x v="0"/>
    <x v="0"/>
    <x v="2"/>
    <x v="0"/>
    <x v="3"/>
    <x v="3"/>
    <x v="1"/>
    <x v="2"/>
    <x v="3"/>
    <x v="4"/>
    <x v="5"/>
    <x v="4"/>
    <x v="0"/>
    <x v="0"/>
    <x v="0"/>
    <x v="0"/>
    <x v="0"/>
    <x v="0"/>
    <x v="0"/>
    <x v="0"/>
    <x v="0"/>
    <x v="0"/>
  </r>
  <r>
    <x v="0"/>
    <x v="0"/>
    <x v="5"/>
    <x v="0"/>
    <x v="3"/>
    <x v="0"/>
    <x v="0"/>
    <x v="0"/>
    <x v="2"/>
    <x v="2"/>
    <x v="3"/>
    <x v="3"/>
    <x v="2"/>
    <x v="3"/>
    <x v="0"/>
    <x v="3"/>
    <x v="0"/>
    <x v="3"/>
    <x v="2"/>
    <x v="0"/>
    <x v="0"/>
    <x v="1"/>
    <x v="1"/>
    <x v="3"/>
    <x v="1"/>
    <x v="1"/>
    <x v="1"/>
    <x v="3"/>
    <x v="0"/>
    <x v="0"/>
    <x v="2"/>
    <x v="0"/>
    <x v="0"/>
    <x v="2"/>
    <x v="1"/>
    <x v="3"/>
    <x v="4"/>
    <x v="5"/>
    <x v="2"/>
    <x v="2"/>
    <x v="0"/>
    <x v="0"/>
    <x v="0"/>
    <x v="0"/>
    <x v="0"/>
    <x v="0"/>
    <x v="0"/>
    <x v="0"/>
    <x v="0"/>
  </r>
  <r>
    <x v="0"/>
    <x v="0"/>
    <x v="5"/>
    <x v="0"/>
    <x v="3"/>
    <x v="1"/>
    <x v="2"/>
    <x v="2"/>
    <x v="4"/>
    <x v="2"/>
    <x v="3"/>
    <x v="0"/>
    <x v="2"/>
    <x v="3"/>
    <x v="0"/>
    <x v="0"/>
    <x v="0"/>
    <x v="3"/>
    <x v="1"/>
    <x v="2"/>
    <x v="4"/>
    <x v="0"/>
    <x v="0"/>
    <x v="0"/>
    <x v="0"/>
    <x v="3"/>
    <x v="0"/>
    <x v="0"/>
    <x v="4"/>
    <x v="2"/>
    <x v="2"/>
    <x v="0"/>
    <x v="2"/>
    <x v="1"/>
    <x v="1"/>
    <x v="0"/>
    <x v="2"/>
    <x v="5"/>
    <x v="0"/>
    <x v="0"/>
    <x v="0"/>
    <x v="0"/>
    <x v="0"/>
    <x v="0"/>
    <x v="0"/>
    <x v="0"/>
    <x v="0"/>
    <x v="0"/>
    <x v="0"/>
  </r>
  <r>
    <x v="0"/>
    <x v="0"/>
    <x v="5"/>
    <x v="0"/>
    <x v="3"/>
    <x v="1"/>
    <x v="0"/>
    <x v="5"/>
    <x v="1"/>
    <x v="4"/>
    <x v="4"/>
    <x v="3"/>
    <x v="4"/>
    <x v="2"/>
    <x v="0"/>
    <x v="2"/>
    <x v="3"/>
    <x v="3"/>
    <x v="2"/>
    <x v="3"/>
    <x v="2"/>
    <x v="0"/>
    <x v="4"/>
    <x v="3"/>
    <x v="2"/>
    <x v="3"/>
    <x v="2"/>
    <x v="0"/>
    <x v="0"/>
    <x v="2"/>
    <x v="0"/>
    <x v="3"/>
    <x v="3"/>
    <x v="1"/>
    <x v="3"/>
    <x v="3"/>
    <x v="0"/>
    <x v="2"/>
    <x v="2"/>
    <x v="2"/>
    <x v="0"/>
    <x v="0"/>
    <x v="0"/>
    <x v="0"/>
    <x v="0"/>
    <x v="0"/>
    <x v="0"/>
    <x v="0"/>
    <x v="0"/>
  </r>
  <r>
    <x v="0"/>
    <x v="0"/>
    <x v="5"/>
    <x v="0"/>
    <x v="5"/>
    <x v="1"/>
    <x v="3"/>
    <x v="5"/>
    <x v="1"/>
    <x v="2"/>
    <x v="4"/>
    <x v="3"/>
    <x v="4"/>
    <x v="2"/>
    <x v="5"/>
    <x v="2"/>
    <x v="3"/>
    <x v="4"/>
    <x v="2"/>
    <x v="3"/>
    <x v="2"/>
    <x v="0"/>
    <x v="0"/>
    <x v="3"/>
    <x v="3"/>
    <x v="2"/>
    <x v="2"/>
    <x v="2"/>
    <x v="4"/>
    <x v="2"/>
    <x v="0"/>
    <x v="3"/>
    <x v="3"/>
    <x v="1"/>
    <x v="3"/>
    <x v="3"/>
    <x v="0"/>
    <x v="5"/>
    <x v="2"/>
    <x v="2"/>
    <x v="0"/>
    <x v="0"/>
    <x v="0"/>
    <x v="0"/>
    <x v="0"/>
    <x v="0"/>
    <x v="0"/>
    <x v="0"/>
    <x v="0"/>
  </r>
  <r>
    <x v="0"/>
    <x v="0"/>
    <x v="5"/>
    <x v="0"/>
    <x v="3"/>
    <x v="0"/>
    <x v="2"/>
    <x v="2"/>
    <x v="1"/>
    <x v="1"/>
    <x v="1"/>
    <x v="2"/>
    <x v="0"/>
    <x v="3"/>
    <x v="0"/>
    <x v="3"/>
    <x v="0"/>
    <x v="2"/>
    <x v="2"/>
    <x v="4"/>
    <x v="2"/>
    <x v="0"/>
    <x v="1"/>
    <x v="2"/>
    <x v="1"/>
    <x v="3"/>
    <x v="0"/>
    <x v="0"/>
    <x v="0"/>
    <x v="1"/>
    <x v="1"/>
    <x v="1"/>
    <x v="2"/>
    <x v="0"/>
    <x v="0"/>
    <x v="0"/>
    <x v="3"/>
    <x v="0"/>
    <x v="0"/>
    <x v="2"/>
    <x v="0"/>
    <x v="0"/>
    <x v="0"/>
    <x v="0"/>
    <x v="0"/>
    <x v="0"/>
    <x v="0"/>
    <x v="0"/>
    <x v="0"/>
  </r>
  <r>
    <x v="0"/>
    <x v="0"/>
    <x v="5"/>
    <x v="0"/>
    <x v="5"/>
    <x v="0"/>
    <x v="0"/>
    <x v="2"/>
    <x v="2"/>
    <x v="3"/>
    <x v="2"/>
    <x v="2"/>
    <x v="2"/>
    <x v="3"/>
    <x v="5"/>
    <x v="3"/>
    <x v="0"/>
    <x v="2"/>
    <x v="2"/>
    <x v="3"/>
    <x v="2"/>
    <x v="0"/>
    <x v="0"/>
    <x v="2"/>
    <x v="2"/>
    <x v="2"/>
    <x v="3"/>
    <x v="0"/>
    <x v="0"/>
    <x v="0"/>
    <x v="2"/>
    <x v="2"/>
    <x v="2"/>
    <x v="3"/>
    <x v="1"/>
    <x v="2"/>
    <x v="2"/>
    <x v="0"/>
    <x v="0"/>
    <x v="0"/>
    <x v="0"/>
    <x v="0"/>
    <x v="0"/>
    <x v="0"/>
    <x v="0"/>
    <x v="0"/>
    <x v="0"/>
    <x v="0"/>
    <x v="0"/>
  </r>
  <r>
    <x v="0"/>
    <x v="0"/>
    <x v="5"/>
    <x v="0"/>
    <x v="3"/>
    <x v="1"/>
    <x v="0"/>
    <x v="0"/>
    <x v="4"/>
    <x v="2"/>
    <x v="3"/>
    <x v="0"/>
    <x v="0"/>
    <x v="3"/>
    <x v="2"/>
    <x v="4"/>
    <x v="0"/>
    <x v="0"/>
    <x v="2"/>
    <x v="2"/>
    <x v="2"/>
    <x v="2"/>
    <x v="0"/>
    <x v="0"/>
    <x v="4"/>
    <x v="2"/>
    <x v="0"/>
    <x v="3"/>
    <x v="0"/>
    <x v="0"/>
    <x v="3"/>
    <x v="0"/>
    <x v="2"/>
    <x v="2"/>
    <x v="1"/>
    <x v="0"/>
    <x v="2"/>
    <x v="2"/>
    <x v="0"/>
    <x v="4"/>
    <x v="0"/>
    <x v="0"/>
    <x v="0"/>
    <x v="0"/>
    <x v="0"/>
    <x v="0"/>
    <x v="0"/>
    <x v="0"/>
    <x v="0"/>
  </r>
  <r>
    <x v="0"/>
    <x v="0"/>
    <x v="5"/>
    <x v="0"/>
    <x v="3"/>
    <x v="1"/>
    <x v="0"/>
    <x v="0"/>
    <x v="4"/>
    <x v="3"/>
    <x v="2"/>
    <x v="2"/>
    <x v="2"/>
    <x v="3"/>
    <x v="0"/>
    <x v="3"/>
    <x v="0"/>
    <x v="3"/>
    <x v="3"/>
    <x v="3"/>
    <x v="2"/>
    <x v="0"/>
    <x v="0"/>
    <x v="0"/>
    <x v="1"/>
    <x v="2"/>
    <x v="2"/>
    <x v="0"/>
    <x v="0"/>
    <x v="2"/>
    <x v="2"/>
    <x v="2"/>
    <x v="2"/>
    <x v="2"/>
    <x v="4"/>
    <x v="2"/>
    <x v="0"/>
    <x v="5"/>
    <x v="2"/>
    <x v="0"/>
    <x v="0"/>
    <x v="0"/>
    <x v="0"/>
    <x v="0"/>
    <x v="0"/>
    <x v="0"/>
    <x v="0"/>
    <x v="0"/>
    <x v="0"/>
  </r>
  <r>
    <x v="0"/>
    <x v="0"/>
    <x v="5"/>
    <x v="0"/>
    <x v="3"/>
    <x v="0"/>
    <x v="0"/>
    <x v="2"/>
    <x v="0"/>
    <x v="3"/>
    <x v="3"/>
    <x v="2"/>
    <x v="0"/>
    <x v="3"/>
    <x v="0"/>
    <x v="3"/>
    <x v="3"/>
    <x v="2"/>
    <x v="2"/>
    <x v="2"/>
    <x v="2"/>
    <x v="2"/>
    <x v="2"/>
    <x v="2"/>
    <x v="4"/>
    <x v="3"/>
    <x v="0"/>
    <x v="0"/>
    <x v="0"/>
    <x v="0"/>
    <x v="2"/>
    <x v="0"/>
    <x v="2"/>
    <x v="2"/>
    <x v="1"/>
    <x v="0"/>
    <x v="2"/>
    <x v="2"/>
    <x v="0"/>
    <x v="4"/>
    <x v="0"/>
    <x v="0"/>
    <x v="0"/>
    <x v="0"/>
    <x v="0"/>
    <x v="0"/>
    <x v="0"/>
    <x v="0"/>
    <x v="0"/>
  </r>
  <r>
    <x v="0"/>
    <x v="0"/>
    <x v="5"/>
    <x v="0"/>
    <x v="3"/>
    <x v="1"/>
    <x v="2"/>
    <x v="0"/>
    <x v="4"/>
    <x v="2"/>
    <x v="3"/>
    <x v="4"/>
    <x v="0"/>
    <x v="0"/>
    <x v="0"/>
    <x v="0"/>
    <x v="3"/>
    <x v="2"/>
    <x v="3"/>
    <x v="4"/>
    <x v="4"/>
    <x v="0"/>
    <x v="2"/>
    <x v="0"/>
    <x v="4"/>
    <x v="2"/>
    <x v="2"/>
    <x v="5"/>
    <x v="2"/>
    <x v="3"/>
    <x v="3"/>
    <x v="4"/>
    <x v="4"/>
    <x v="4"/>
    <x v="4"/>
    <x v="4"/>
    <x v="2"/>
    <x v="2"/>
    <x v="4"/>
    <x v="3"/>
    <x v="0"/>
    <x v="0"/>
    <x v="0"/>
    <x v="0"/>
    <x v="0"/>
    <x v="0"/>
    <x v="0"/>
    <x v="0"/>
    <x v="0"/>
  </r>
  <r>
    <x v="0"/>
    <x v="0"/>
    <x v="5"/>
    <x v="0"/>
    <x v="3"/>
    <x v="0"/>
    <x v="0"/>
    <x v="2"/>
    <x v="2"/>
    <x v="2"/>
    <x v="1"/>
    <x v="3"/>
    <x v="0"/>
    <x v="3"/>
    <x v="0"/>
    <x v="3"/>
    <x v="0"/>
    <x v="2"/>
    <x v="5"/>
    <x v="0"/>
    <x v="2"/>
    <x v="2"/>
    <x v="0"/>
    <x v="2"/>
    <x v="2"/>
    <x v="3"/>
    <x v="0"/>
    <x v="0"/>
    <x v="0"/>
    <x v="0"/>
    <x v="3"/>
    <x v="0"/>
    <x v="4"/>
    <x v="2"/>
    <x v="1"/>
    <x v="2"/>
    <x v="2"/>
    <x v="0"/>
    <x v="0"/>
    <x v="0"/>
    <x v="0"/>
    <x v="0"/>
    <x v="0"/>
    <x v="0"/>
    <x v="0"/>
    <x v="0"/>
    <x v="0"/>
    <x v="0"/>
    <x v="0"/>
  </r>
  <r>
    <x v="0"/>
    <x v="0"/>
    <x v="5"/>
    <x v="0"/>
    <x v="3"/>
    <x v="1"/>
    <x v="2"/>
    <x v="0"/>
    <x v="4"/>
    <x v="0"/>
    <x v="0"/>
    <x v="4"/>
    <x v="4"/>
    <x v="5"/>
    <x v="2"/>
    <x v="4"/>
    <x v="5"/>
    <x v="2"/>
    <x v="2"/>
    <x v="0"/>
    <x v="3"/>
    <x v="2"/>
    <x v="2"/>
    <x v="0"/>
    <x v="1"/>
    <x v="0"/>
    <x v="4"/>
    <x v="2"/>
    <x v="3"/>
    <x v="3"/>
    <x v="4"/>
    <x v="4"/>
    <x v="0"/>
    <x v="2"/>
    <x v="4"/>
    <x v="0"/>
    <x v="4"/>
    <x v="2"/>
    <x v="4"/>
    <x v="0"/>
    <x v="0"/>
    <x v="0"/>
    <x v="0"/>
    <x v="0"/>
    <x v="0"/>
    <x v="0"/>
    <x v="0"/>
    <x v="0"/>
    <x v="0"/>
  </r>
  <r>
    <x v="0"/>
    <x v="0"/>
    <x v="5"/>
    <x v="0"/>
    <x v="3"/>
    <x v="0"/>
    <x v="2"/>
    <x v="0"/>
    <x v="0"/>
    <x v="2"/>
    <x v="2"/>
    <x v="0"/>
    <x v="0"/>
    <x v="3"/>
    <x v="0"/>
    <x v="3"/>
    <x v="0"/>
    <x v="2"/>
    <x v="0"/>
    <x v="4"/>
    <x v="2"/>
    <x v="0"/>
    <x v="5"/>
    <x v="2"/>
    <x v="1"/>
    <x v="2"/>
    <x v="2"/>
    <x v="0"/>
    <x v="0"/>
    <x v="2"/>
    <x v="0"/>
    <x v="0"/>
    <x v="2"/>
    <x v="3"/>
    <x v="2"/>
    <x v="2"/>
    <x v="2"/>
    <x v="5"/>
    <x v="0"/>
    <x v="4"/>
    <x v="0"/>
    <x v="0"/>
    <x v="0"/>
    <x v="0"/>
    <x v="0"/>
    <x v="0"/>
    <x v="0"/>
    <x v="0"/>
    <x v="0"/>
  </r>
  <r>
    <x v="0"/>
    <x v="0"/>
    <x v="5"/>
    <x v="0"/>
    <x v="3"/>
    <x v="0"/>
    <x v="0"/>
    <x v="2"/>
    <x v="3"/>
    <x v="3"/>
    <x v="2"/>
    <x v="3"/>
    <x v="0"/>
    <x v="3"/>
    <x v="0"/>
    <x v="3"/>
    <x v="3"/>
    <x v="2"/>
    <x v="4"/>
    <x v="3"/>
    <x v="2"/>
    <x v="0"/>
    <x v="0"/>
    <x v="2"/>
    <x v="1"/>
    <x v="3"/>
    <x v="5"/>
    <x v="0"/>
    <x v="0"/>
    <x v="2"/>
    <x v="0"/>
    <x v="3"/>
    <x v="3"/>
    <x v="1"/>
    <x v="0"/>
    <x v="2"/>
    <x v="0"/>
    <x v="0"/>
    <x v="2"/>
    <x v="2"/>
    <x v="0"/>
    <x v="0"/>
    <x v="0"/>
    <x v="0"/>
    <x v="0"/>
    <x v="0"/>
    <x v="0"/>
    <x v="0"/>
    <x v="0"/>
  </r>
  <r>
    <x v="0"/>
    <x v="0"/>
    <x v="5"/>
    <x v="0"/>
    <x v="3"/>
    <x v="0"/>
    <x v="0"/>
    <x v="2"/>
    <x v="0"/>
    <x v="3"/>
    <x v="2"/>
    <x v="2"/>
    <x v="0"/>
    <x v="3"/>
    <x v="0"/>
    <x v="3"/>
    <x v="3"/>
    <x v="2"/>
    <x v="2"/>
    <x v="0"/>
    <x v="0"/>
    <x v="2"/>
    <x v="0"/>
    <x v="0"/>
    <x v="4"/>
    <x v="2"/>
    <x v="2"/>
    <x v="0"/>
    <x v="0"/>
    <x v="0"/>
    <x v="0"/>
    <x v="0"/>
    <x v="4"/>
    <x v="3"/>
    <x v="1"/>
    <x v="2"/>
    <x v="4"/>
    <x v="5"/>
    <x v="0"/>
    <x v="3"/>
    <x v="0"/>
    <x v="0"/>
    <x v="0"/>
    <x v="0"/>
    <x v="0"/>
    <x v="0"/>
    <x v="0"/>
    <x v="0"/>
    <x v="0"/>
  </r>
  <r>
    <x v="0"/>
    <x v="0"/>
    <x v="5"/>
    <x v="0"/>
    <x v="3"/>
    <x v="0"/>
    <x v="2"/>
    <x v="3"/>
    <x v="2"/>
    <x v="0"/>
    <x v="0"/>
    <x v="0"/>
    <x v="0"/>
    <x v="3"/>
    <x v="0"/>
    <x v="3"/>
    <x v="3"/>
    <x v="2"/>
    <x v="3"/>
    <x v="2"/>
    <x v="4"/>
    <x v="0"/>
    <x v="0"/>
    <x v="2"/>
    <x v="1"/>
    <x v="2"/>
    <x v="0"/>
    <x v="0"/>
    <x v="0"/>
    <x v="2"/>
    <x v="3"/>
    <x v="0"/>
    <x v="4"/>
    <x v="3"/>
    <x v="2"/>
    <x v="0"/>
    <x v="4"/>
    <x v="0"/>
    <x v="2"/>
    <x v="4"/>
    <x v="0"/>
    <x v="0"/>
    <x v="0"/>
    <x v="0"/>
    <x v="0"/>
    <x v="0"/>
    <x v="0"/>
    <x v="0"/>
    <x v="0"/>
  </r>
  <r>
    <x v="0"/>
    <x v="0"/>
    <x v="5"/>
    <x v="0"/>
    <x v="3"/>
    <x v="1"/>
    <x v="0"/>
    <x v="2"/>
    <x v="2"/>
    <x v="3"/>
    <x v="3"/>
    <x v="0"/>
    <x v="4"/>
    <x v="2"/>
    <x v="0"/>
    <x v="3"/>
    <x v="0"/>
    <x v="3"/>
    <x v="2"/>
    <x v="3"/>
    <x v="2"/>
    <x v="0"/>
    <x v="0"/>
    <x v="2"/>
    <x v="2"/>
    <x v="3"/>
    <x v="2"/>
    <x v="0"/>
    <x v="0"/>
    <x v="0"/>
    <x v="0"/>
    <x v="2"/>
    <x v="0"/>
    <x v="2"/>
    <x v="1"/>
    <x v="2"/>
    <x v="0"/>
    <x v="5"/>
    <x v="0"/>
    <x v="0"/>
    <x v="0"/>
    <x v="0"/>
    <x v="0"/>
    <x v="0"/>
    <x v="0"/>
    <x v="0"/>
    <x v="0"/>
    <x v="0"/>
    <x v="0"/>
  </r>
  <r>
    <x v="0"/>
    <x v="0"/>
    <x v="5"/>
    <x v="0"/>
    <x v="3"/>
    <x v="0"/>
    <x v="2"/>
    <x v="2"/>
    <x v="4"/>
    <x v="3"/>
    <x v="3"/>
    <x v="2"/>
    <x v="3"/>
    <x v="3"/>
    <x v="0"/>
    <x v="3"/>
    <x v="2"/>
    <x v="2"/>
    <x v="3"/>
    <x v="2"/>
    <x v="0"/>
    <x v="0"/>
    <x v="0"/>
    <x v="2"/>
    <x v="1"/>
    <x v="2"/>
    <x v="0"/>
    <x v="0"/>
    <x v="0"/>
    <x v="2"/>
    <x v="2"/>
    <x v="2"/>
    <x v="2"/>
    <x v="2"/>
    <x v="2"/>
    <x v="2"/>
    <x v="4"/>
    <x v="0"/>
    <x v="0"/>
    <x v="4"/>
    <x v="0"/>
    <x v="0"/>
    <x v="0"/>
    <x v="0"/>
    <x v="0"/>
    <x v="0"/>
    <x v="0"/>
    <x v="0"/>
    <x v="0"/>
  </r>
  <r>
    <x v="0"/>
    <x v="0"/>
    <x v="5"/>
    <x v="0"/>
    <x v="3"/>
    <x v="0"/>
    <x v="0"/>
    <x v="0"/>
    <x v="2"/>
    <x v="2"/>
    <x v="3"/>
    <x v="2"/>
    <x v="5"/>
    <x v="2"/>
    <x v="5"/>
    <x v="3"/>
    <x v="3"/>
    <x v="3"/>
    <x v="3"/>
    <x v="3"/>
    <x v="2"/>
    <x v="2"/>
    <x v="2"/>
    <x v="2"/>
    <x v="1"/>
    <x v="2"/>
    <x v="2"/>
    <x v="3"/>
    <x v="0"/>
    <x v="0"/>
    <x v="2"/>
    <x v="2"/>
    <x v="3"/>
    <x v="2"/>
    <x v="1"/>
    <x v="2"/>
    <x v="0"/>
    <x v="0"/>
    <x v="0"/>
    <x v="2"/>
    <x v="0"/>
    <x v="0"/>
    <x v="0"/>
    <x v="0"/>
    <x v="0"/>
    <x v="0"/>
    <x v="0"/>
    <x v="0"/>
    <x v="0"/>
  </r>
  <r>
    <x v="0"/>
    <x v="0"/>
    <x v="5"/>
    <x v="0"/>
    <x v="3"/>
    <x v="1"/>
    <x v="0"/>
    <x v="0"/>
    <x v="0"/>
    <x v="2"/>
    <x v="2"/>
    <x v="2"/>
    <x v="0"/>
    <x v="3"/>
    <x v="2"/>
    <x v="3"/>
    <x v="3"/>
    <x v="3"/>
    <x v="3"/>
    <x v="4"/>
    <x v="2"/>
    <x v="0"/>
    <x v="0"/>
    <x v="2"/>
    <x v="2"/>
    <x v="3"/>
    <x v="5"/>
    <x v="0"/>
    <x v="0"/>
    <x v="0"/>
    <x v="0"/>
    <x v="0"/>
    <x v="0"/>
    <x v="2"/>
    <x v="1"/>
    <x v="2"/>
    <x v="2"/>
    <x v="5"/>
    <x v="0"/>
    <x v="2"/>
    <x v="0"/>
    <x v="0"/>
    <x v="0"/>
    <x v="0"/>
    <x v="0"/>
    <x v="0"/>
    <x v="0"/>
    <x v="0"/>
    <x v="0"/>
  </r>
  <r>
    <x v="0"/>
    <x v="0"/>
    <x v="5"/>
    <x v="0"/>
    <x v="3"/>
    <x v="1"/>
    <x v="0"/>
    <x v="0"/>
    <x v="1"/>
    <x v="2"/>
    <x v="3"/>
    <x v="2"/>
    <x v="0"/>
    <x v="3"/>
    <x v="5"/>
    <x v="3"/>
    <x v="0"/>
    <x v="2"/>
    <x v="3"/>
    <x v="3"/>
    <x v="2"/>
    <x v="0"/>
    <x v="0"/>
    <x v="2"/>
    <x v="1"/>
    <x v="3"/>
    <x v="0"/>
    <x v="2"/>
    <x v="0"/>
    <x v="0"/>
    <x v="0"/>
    <x v="0"/>
    <x v="2"/>
    <x v="3"/>
    <x v="2"/>
    <x v="2"/>
    <x v="0"/>
    <x v="0"/>
    <x v="0"/>
    <x v="0"/>
    <x v="0"/>
    <x v="0"/>
    <x v="0"/>
    <x v="0"/>
    <x v="0"/>
    <x v="0"/>
    <x v="0"/>
    <x v="0"/>
    <x v="0"/>
  </r>
  <r>
    <x v="0"/>
    <x v="0"/>
    <x v="5"/>
    <x v="0"/>
    <x v="3"/>
    <x v="1"/>
    <x v="0"/>
    <x v="0"/>
    <x v="2"/>
    <x v="2"/>
    <x v="1"/>
    <x v="2"/>
    <x v="2"/>
    <x v="3"/>
    <x v="2"/>
    <x v="3"/>
    <x v="0"/>
    <x v="2"/>
    <x v="3"/>
    <x v="3"/>
    <x v="2"/>
    <x v="3"/>
    <x v="0"/>
    <x v="2"/>
    <x v="1"/>
    <x v="2"/>
    <x v="2"/>
    <x v="3"/>
    <x v="0"/>
    <x v="0"/>
    <x v="0"/>
    <x v="0"/>
    <x v="2"/>
    <x v="0"/>
    <x v="2"/>
    <x v="2"/>
    <x v="2"/>
    <x v="0"/>
    <x v="0"/>
    <x v="0"/>
    <x v="0"/>
    <x v="0"/>
    <x v="0"/>
    <x v="0"/>
    <x v="0"/>
    <x v="0"/>
    <x v="0"/>
    <x v="0"/>
    <x v="0"/>
  </r>
  <r>
    <x v="0"/>
    <x v="0"/>
    <x v="5"/>
    <x v="0"/>
    <x v="3"/>
    <x v="0"/>
    <x v="0"/>
    <x v="2"/>
    <x v="3"/>
    <x v="3"/>
    <x v="2"/>
    <x v="3"/>
    <x v="0"/>
    <x v="3"/>
    <x v="0"/>
    <x v="2"/>
    <x v="0"/>
    <x v="3"/>
    <x v="2"/>
    <x v="3"/>
    <x v="2"/>
    <x v="0"/>
    <x v="4"/>
    <x v="2"/>
    <x v="2"/>
    <x v="3"/>
    <x v="2"/>
    <x v="0"/>
    <x v="0"/>
    <x v="2"/>
    <x v="0"/>
    <x v="2"/>
    <x v="3"/>
    <x v="1"/>
    <x v="1"/>
    <x v="3"/>
    <x v="4"/>
    <x v="0"/>
    <x v="0"/>
    <x v="0"/>
    <x v="0"/>
    <x v="0"/>
    <x v="0"/>
    <x v="0"/>
    <x v="0"/>
    <x v="0"/>
    <x v="0"/>
    <x v="0"/>
    <x v="0"/>
  </r>
  <r>
    <x v="0"/>
    <x v="0"/>
    <x v="5"/>
    <x v="0"/>
    <x v="3"/>
    <x v="0"/>
    <x v="2"/>
    <x v="0"/>
    <x v="0"/>
    <x v="2"/>
    <x v="2"/>
    <x v="2"/>
    <x v="0"/>
    <x v="3"/>
    <x v="0"/>
    <x v="3"/>
    <x v="3"/>
    <x v="2"/>
    <x v="2"/>
    <x v="2"/>
    <x v="2"/>
    <x v="2"/>
    <x v="0"/>
    <x v="2"/>
    <x v="1"/>
    <x v="3"/>
    <x v="0"/>
    <x v="3"/>
    <x v="0"/>
    <x v="0"/>
    <x v="0"/>
    <x v="2"/>
    <x v="0"/>
    <x v="3"/>
    <x v="1"/>
    <x v="2"/>
    <x v="4"/>
    <x v="2"/>
    <x v="2"/>
    <x v="0"/>
    <x v="0"/>
    <x v="0"/>
    <x v="0"/>
    <x v="0"/>
    <x v="0"/>
    <x v="0"/>
    <x v="0"/>
    <x v="0"/>
    <x v="0"/>
  </r>
  <r>
    <x v="0"/>
    <x v="0"/>
    <x v="5"/>
    <x v="0"/>
    <x v="3"/>
    <x v="1"/>
    <x v="3"/>
    <x v="5"/>
    <x v="1"/>
    <x v="1"/>
    <x v="4"/>
    <x v="3"/>
    <x v="0"/>
    <x v="0"/>
    <x v="0"/>
    <x v="2"/>
    <x v="0"/>
    <x v="3"/>
    <x v="2"/>
    <x v="0"/>
    <x v="1"/>
    <x v="2"/>
    <x v="4"/>
    <x v="2"/>
    <x v="3"/>
    <x v="5"/>
    <x v="0"/>
    <x v="0"/>
    <x v="0"/>
    <x v="2"/>
    <x v="0"/>
    <x v="2"/>
    <x v="0"/>
    <x v="1"/>
    <x v="3"/>
    <x v="3"/>
    <x v="3"/>
    <x v="5"/>
    <x v="2"/>
    <x v="2"/>
    <x v="0"/>
    <x v="0"/>
    <x v="0"/>
    <x v="0"/>
    <x v="0"/>
    <x v="0"/>
    <x v="0"/>
    <x v="0"/>
    <x v="0"/>
  </r>
  <r>
    <x v="0"/>
    <x v="0"/>
    <x v="3"/>
    <x v="0"/>
    <x v="5"/>
    <x v="1"/>
    <x v="2"/>
    <x v="0"/>
    <x v="2"/>
    <x v="3"/>
    <x v="2"/>
    <x v="3"/>
    <x v="0"/>
    <x v="3"/>
    <x v="2"/>
    <x v="2"/>
    <x v="3"/>
    <x v="2"/>
    <x v="3"/>
    <x v="4"/>
    <x v="2"/>
    <x v="0"/>
    <x v="0"/>
    <x v="2"/>
    <x v="1"/>
    <x v="2"/>
    <x v="2"/>
    <x v="0"/>
    <x v="0"/>
    <x v="2"/>
    <x v="0"/>
    <x v="2"/>
    <x v="0"/>
    <x v="3"/>
    <x v="1"/>
    <x v="3"/>
    <x v="0"/>
    <x v="5"/>
    <x v="4"/>
    <x v="4"/>
    <x v="0"/>
    <x v="0"/>
    <x v="0"/>
    <x v="0"/>
    <x v="0"/>
    <x v="0"/>
    <x v="0"/>
    <x v="0"/>
    <x v="0"/>
  </r>
  <r>
    <x v="0"/>
    <x v="0"/>
    <x v="1"/>
    <x v="0"/>
    <x v="9"/>
    <x v="1"/>
    <x v="3"/>
    <x v="5"/>
    <x v="3"/>
    <x v="4"/>
    <x v="4"/>
    <x v="6"/>
    <x v="4"/>
    <x v="2"/>
    <x v="5"/>
    <x v="2"/>
    <x v="2"/>
    <x v="4"/>
    <x v="4"/>
    <x v="3"/>
    <x v="2"/>
    <x v="3"/>
    <x v="4"/>
    <x v="4"/>
    <x v="3"/>
    <x v="5"/>
    <x v="5"/>
    <x v="0"/>
    <x v="0"/>
    <x v="2"/>
    <x v="0"/>
    <x v="3"/>
    <x v="3"/>
    <x v="1"/>
    <x v="3"/>
    <x v="3"/>
    <x v="3"/>
    <x v="3"/>
    <x v="2"/>
    <x v="2"/>
    <x v="0"/>
    <x v="0"/>
    <x v="0"/>
    <x v="0"/>
    <x v="0"/>
    <x v="0"/>
    <x v="0"/>
    <x v="0"/>
    <x v="0"/>
  </r>
  <r>
    <x v="0"/>
    <x v="0"/>
    <x v="1"/>
    <x v="0"/>
    <x v="9"/>
    <x v="1"/>
    <x v="0"/>
    <x v="2"/>
    <x v="0"/>
    <x v="2"/>
    <x v="3"/>
    <x v="4"/>
    <x v="4"/>
    <x v="5"/>
    <x v="4"/>
    <x v="0"/>
    <x v="0"/>
    <x v="0"/>
    <x v="3"/>
    <x v="3"/>
    <x v="0"/>
    <x v="2"/>
    <x v="2"/>
    <x v="0"/>
    <x v="2"/>
    <x v="0"/>
    <x v="4"/>
    <x v="3"/>
    <x v="0"/>
    <x v="3"/>
    <x v="2"/>
    <x v="0"/>
    <x v="2"/>
    <x v="4"/>
    <x v="1"/>
    <x v="4"/>
    <x v="2"/>
    <x v="5"/>
    <x v="4"/>
    <x v="0"/>
    <x v="0"/>
    <x v="0"/>
    <x v="0"/>
    <x v="0"/>
    <x v="0"/>
    <x v="0"/>
    <x v="0"/>
    <x v="0"/>
    <x v="0"/>
  </r>
  <r>
    <x v="0"/>
    <x v="0"/>
    <x v="1"/>
    <x v="0"/>
    <x v="9"/>
    <x v="1"/>
    <x v="2"/>
    <x v="0"/>
    <x v="0"/>
    <x v="2"/>
    <x v="3"/>
    <x v="0"/>
    <x v="0"/>
    <x v="3"/>
    <x v="0"/>
    <x v="3"/>
    <x v="0"/>
    <x v="3"/>
    <x v="3"/>
    <x v="2"/>
    <x v="0"/>
    <x v="2"/>
    <x v="2"/>
    <x v="2"/>
    <x v="1"/>
    <x v="0"/>
    <x v="3"/>
    <x v="0"/>
    <x v="0"/>
    <x v="0"/>
    <x v="3"/>
    <x v="0"/>
    <x v="2"/>
    <x v="1"/>
    <x v="1"/>
    <x v="2"/>
    <x v="2"/>
    <x v="2"/>
    <x v="4"/>
    <x v="4"/>
    <x v="0"/>
    <x v="0"/>
    <x v="0"/>
    <x v="0"/>
    <x v="0"/>
    <x v="0"/>
    <x v="0"/>
    <x v="0"/>
    <x v="0"/>
  </r>
  <r>
    <x v="0"/>
    <x v="0"/>
    <x v="1"/>
    <x v="0"/>
    <x v="9"/>
    <x v="0"/>
    <x v="2"/>
    <x v="2"/>
    <x v="2"/>
    <x v="2"/>
    <x v="2"/>
    <x v="2"/>
    <x v="2"/>
    <x v="2"/>
    <x v="2"/>
    <x v="4"/>
    <x v="0"/>
    <x v="2"/>
    <x v="2"/>
    <x v="4"/>
    <x v="2"/>
    <x v="0"/>
    <x v="0"/>
    <x v="3"/>
    <x v="2"/>
    <x v="2"/>
    <x v="3"/>
    <x v="0"/>
    <x v="0"/>
    <x v="0"/>
    <x v="0"/>
    <x v="2"/>
    <x v="3"/>
    <x v="3"/>
    <x v="1"/>
    <x v="2"/>
    <x v="4"/>
    <x v="0"/>
    <x v="0"/>
    <x v="2"/>
    <x v="0"/>
    <x v="0"/>
    <x v="0"/>
    <x v="0"/>
    <x v="0"/>
    <x v="0"/>
    <x v="0"/>
    <x v="0"/>
    <x v="0"/>
  </r>
  <r>
    <x v="0"/>
    <x v="0"/>
    <x v="1"/>
    <x v="0"/>
    <x v="9"/>
    <x v="0"/>
    <x v="0"/>
    <x v="0"/>
    <x v="2"/>
    <x v="0"/>
    <x v="2"/>
    <x v="2"/>
    <x v="0"/>
    <x v="3"/>
    <x v="0"/>
    <x v="3"/>
    <x v="3"/>
    <x v="0"/>
    <x v="2"/>
    <x v="0"/>
    <x v="0"/>
    <x v="2"/>
    <x v="0"/>
    <x v="0"/>
    <x v="4"/>
    <x v="3"/>
    <x v="2"/>
    <x v="2"/>
    <x v="0"/>
    <x v="0"/>
    <x v="0"/>
    <x v="0"/>
    <x v="2"/>
    <x v="1"/>
    <x v="3"/>
    <x v="2"/>
    <x v="2"/>
    <x v="5"/>
    <x v="2"/>
    <x v="2"/>
    <x v="0"/>
    <x v="0"/>
    <x v="0"/>
    <x v="0"/>
    <x v="0"/>
    <x v="0"/>
    <x v="0"/>
    <x v="0"/>
    <x v="0"/>
  </r>
  <r>
    <x v="0"/>
    <x v="0"/>
    <x v="1"/>
    <x v="0"/>
    <x v="9"/>
    <x v="1"/>
    <x v="2"/>
    <x v="3"/>
    <x v="4"/>
    <x v="2"/>
    <x v="5"/>
    <x v="0"/>
    <x v="0"/>
    <x v="0"/>
    <x v="0"/>
    <x v="3"/>
    <x v="0"/>
    <x v="2"/>
    <x v="3"/>
    <x v="0"/>
    <x v="5"/>
    <x v="0"/>
    <x v="0"/>
    <x v="2"/>
    <x v="4"/>
    <x v="2"/>
    <x v="3"/>
    <x v="3"/>
    <x v="4"/>
    <x v="0"/>
    <x v="3"/>
    <x v="4"/>
    <x v="2"/>
    <x v="4"/>
    <x v="2"/>
    <x v="0"/>
    <x v="2"/>
    <x v="5"/>
    <x v="4"/>
    <x v="0"/>
    <x v="0"/>
    <x v="0"/>
    <x v="0"/>
    <x v="0"/>
    <x v="0"/>
    <x v="0"/>
    <x v="0"/>
    <x v="0"/>
    <x v="0"/>
  </r>
  <r>
    <x v="0"/>
    <x v="0"/>
    <x v="1"/>
    <x v="0"/>
    <x v="9"/>
    <x v="1"/>
    <x v="0"/>
    <x v="2"/>
    <x v="1"/>
    <x v="2"/>
    <x v="3"/>
    <x v="0"/>
    <x v="2"/>
    <x v="3"/>
    <x v="0"/>
    <x v="3"/>
    <x v="3"/>
    <x v="2"/>
    <x v="2"/>
    <x v="4"/>
    <x v="2"/>
    <x v="4"/>
    <x v="3"/>
    <x v="0"/>
    <x v="1"/>
    <x v="4"/>
    <x v="4"/>
    <x v="3"/>
    <x v="0"/>
    <x v="0"/>
    <x v="4"/>
    <x v="2"/>
    <x v="2"/>
    <x v="0"/>
    <x v="1"/>
    <x v="1"/>
    <x v="0"/>
    <x v="5"/>
    <x v="0"/>
    <x v="2"/>
    <x v="0"/>
    <x v="0"/>
    <x v="0"/>
    <x v="0"/>
    <x v="0"/>
    <x v="0"/>
    <x v="0"/>
    <x v="0"/>
    <x v="0"/>
  </r>
  <r>
    <x v="0"/>
    <x v="0"/>
    <x v="1"/>
    <x v="0"/>
    <x v="9"/>
    <x v="0"/>
    <x v="3"/>
    <x v="5"/>
    <x v="3"/>
    <x v="4"/>
    <x v="4"/>
    <x v="6"/>
    <x v="4"/>
    <x v="2"/>
    <x v="5"/>
    <x v="2"/>
    <x v="2"/>
    <x v="4"/>
    <x v="4"/>
    <x v="3"/>
    <x v="2"/>
    <x v="3"/>
    <x v="4"/>
    <x v="4"/>
    <x v="3"/>
    <x v="5"/>
    <x v="5"/>
    <x v="0"/>
    <x v="0"/>
    <x v="2"/>
    <x v="0"/>
    <x v="3"/>
    <x v="5"/>
    <x v="1"/>
    <x v="3"/>
    <x v="3"/>
    <x v="2"/>
    <x v="3"/>
    <x v="2"/>
    <x v="2"/>
    <x v="0"/>
    <x v="0"/>
    <x v="0"/>
    <x v="0"/>
    <x v="0"/>
    <x v="0"/>
    <x v="0"/>
    <x v="0"/>
    <x v="0"/>
  </r>
  <r>
    <x v="0"/>
    <x v="0"/>
    <x v="1"/>
    <x v="0"/>
    <x v="9"/>
    <x v="0"/>
    <x v="4"/>
    <x v="3"/>
    <x v="3"/>
    <x v="4"/>
    <x v="4"/>
    <x v="4"/>
    <x v="3"/>
    <x v="2"/>
    <x v="5"/>
    <x v="2"/>
    <x v="0"/>
    <x v="4"/>
    <x v="3"/>
    <x v="3"/>
    <x v="2"/>
    <x v="5"/>
    <x v="5"/>
    <x v="4"/>
    <x v="3"/>
    <x v="5"/>
    <x v="2"/>
    <x v="0"/>
    <x v="0"/>
    <x v="2"/>
    <x v="0"/>
    <x v="3"/>
    <x v="5"/>
    <x v="1"/>
    <x v="1"/>
    <x v="3"/>
    <x v="4"/>
    <x v="3"/>
    <x v="2"/>
    <x v="2"/>
    <x v="0"/>
    <x v="0"/>
    <x v="0"/>
    <x v="0"/>
    <x v="0"/>
    <x v="0"/>
    <x v="0"/>
    <x v="0"/>
    <x v="0"/>
  </r>
  <r>
    <x v="0"/>
    <x v="0"/>
    <x v="1"/>
    <x v="0"/>
    <x v="9"/>
    <x v="1"/>
    <x v="2"/>
    <x v="2"/>
    <x v="2"/>
    <x v="2"/>
    <x v="3"/>
    <x v="2"/>
    <x v="2"/>
    <x v="3"/>
    <x v="5"/>
    <x v="3"/>
    <x v="6"/>
    <x v="2"/>
    <x v="2"/>
    <x v="2"/>
    <x v="2"/>
    <x v="0"/>
    <x v="2"/>
    <x v="2"/>
    <x v="4"/>
    <x v="0"/>
    <x v="3"/>
    <x v="2"/>
    <x v="0"/>
    <x v="0"/>
    <x v="3"/>
    <x v="2"/>
    <x v="0"/>
    <x v="3"/>
    <x v="2"/>
    <x v="2"/>
    <x v="2"/>
    <x v="5"/>
    <x v="4"/>
    <x v="0"/>
    <x v="0"/>
    <x v="0"/>
    <x v="0"/>
    <x v="0"/>
    <x v="0"/>
    <x v="0"/>
    <x v="0"/>
    <x v="0"/>
    <x v="0"/>
  </r>
  <r>
    <x v="0"/>
    <x v="0"/>
    <x v="1"/>
    <x v="0"/>
    <x v="9"/>
    <x v="0"/>
    <x v="0"/>
    <x v="0"/>
    <x v="2"/>
    <x v="2"/>
    <x v="3"/>
    <x v="0"/>
    <x v="0"/>
    <x v="3"/>
    <x v="0"/>
    <x v="0"/>
    <x v="3"/>
    <x v="0"/>
    <x v="2"/>
    <x v="0"/>
    <x v="4"/>
    <x v="0"/>
    <x v="0"/>
    <x v="2"/>
    <x v="0"/>
    <x v="0"/>
    <x v="3"/>
    <x v="3"/>
    <x v="4"/>
    <x v="0"/>
    <x v="2"/>
    <x v="2"/>
    <x v="2"/>
    <x v="0"/>
    <x v="0"/>
    <x v="0"/>
    <x v="2"/>
    <x v="0"/>
    <x v="0"/>
    <x v="1"/>
    <x v="0"/>
    <x v="0"/>
    <x v="0"/>
    <x v="0"/>
    <x v="0"/>
    <x v="0"/>
    <x v="0"/>
    <x v="0"/>
    <x v="0"/>
  </r>
  <r>
    <x v="0"/>
    <x v="0"/>
    <x v="1"/>
    <x v="0"/>
    <x v="9"/>
    <x v="0"/>
    <x v="3"/>
    <x v="2"/>
    <x v="2"/>
    <x v="4"/>
    <x v="4"/>
    <x v="3"/>
    <x v="4"/>
    <x v="2"/>
    <x v="5"/>
    <x v="2"/>
    <x v="3"/>
    <x v="3"/>
    <x v="2"/>
    <x v="3"/>
    <x v="2"/>
    <x v="0"/>
    <x v="4"/>
    <x v="3"/>
    <x v="2"/>
    <x v="2"/>
    <x v="2"/>
    <x v="0"/>
    <x v="0"/>
    <x v="2"/>
    <x v="0"/>
    <x v="3"/>
    <x v="3"/>
    <x v="1"/>
    <x v="3"/>
    <x v="2"/>
    <x v="0"/>
    <x v="0"/>
    <x v="2"/>
    <x v="2"/>
    <x v="0"/>
    <x v="0"/>
    <x v="0"/>
    <x v="0"/>
    <x v="0"/>
    <x v="0"/>
    <x v="0"/>
    <x v="0"/>
    <x v="0"/>
  </r>
  <r>
    <x v="0"/>
    <x v="0"/>
    <x v="1"/>
    <x v="0"/>
    <x v="9"/>
    <x v="0"/>
    <x v="0"/>
    <x v="2"/>
    <x v="1"/>
    <x v="3"/>
    <x v="3"/>
    <x v="2"/>
    <x v="4"/>
    <x v="3"/>
    <x v="2"/>
    <x v="3"/>
    <x v="3"/>
    <x v="2"/>
    <x v="2"/>
    <x v="2"/>
    <x v="0"/>
    <x v="0"/>
    <x v="0"/>
    <x v="4"/>
    <x v="2"/>
    <x v="3"/>
    <x v="0"/>
    <x v="0"/>
    <x v="0"/>
    <x v="2"/>
    <x v="0"/>
    <x v="0"/>
    <x v="3"/>
    <x v="0"/>
    <x v="3"/>
    <x v="2"/>
    <x v="0"/>
    <x v="0"/>
    <x v="2"/>
    <x v="0"/>
    <x v="0"/>
    <x v="0"/>
    <x v="0"/>
    <x v="0"/>
    <x v="0"/>
    <x v="0"/>
    <x v="0"/>
    <x v="0"/>
    <x v="0"/>
  </r>
  <r>
    <x v="0"/>
    <x v="0"/>
    <x v="1"/>
    <x v="0"/>
    <x v="9"/>
    <x v="0"/>
    <x v="0"/>
    <x v="2"/>
    <x v="2"/>
    <x v="4"/>
    <x v="4"/>
    <x v="2"/>
    <x v="4"/>
    <x v="3"/>
    <x v="0"/>
    <x v="3"/>
    <x v="6"/>
    <x v="2"/>
    <x v="2"/>
    <x v="0"/>
    <x v="0"/>
    <x v="3"/>
    <x v="0"/>
    <x v="3"/>
    <x v="1"/>
    <x v="2"/>
    <x v="0"/>
    <x v="3"/>
    <x v="0"/>
    <x v="2"/>
    <x v="2"/>
    <x v="3"/>
    <x v="3"/>
    <x v="1"/>
    <x v="3"/>
    <x v="3"/>
    <x v="4"/>
    <x v="2"/>
    <x v="0"/>
    <x v="0"/>
    <x v="0"/>
    <x v="0"/>
    <x v="0"/>
    <x v="0"/>
    <x v="0"/>
    <x v="0"/>
    <x v="0"/>
    <x v="0"/>
    <x v="0"/>
  </r>
  <r>
    <x v="0"/>
    <x v="0"/>
    <x v="1"/>
    <x v="0"/>
    <x v="9"/>
    <x v="0"/>
    <x v="3"/>
    <x v="5"/>
    <x v="3"/>
    <x v="4"/>
    <x v="4"/>
    <x v="6"/>
    <x v="4"/>
    <x v="2"/>
    <x v="5"/>
    <x v="2"/>
    <x v="2"/>
    <x v="3"/>
    <x v="3"/>
    <x v="0"/>
    <x v="4"/>
    <x v="3"/>
    <x v="2"/>
    <x v="0"/>
    <x v="2"/>
    <x v="2"/>
    <x v="0"/>
    <x v="0"/>
    <x v="0"/>
    <x v="2"/>
    <x v="0"/>
    <x v="2"/>
    <x v="5"/>
    <x v="1"/>
    <x v="3"/>
    <x v="3"/>
    <x v="1"/>
    <x v="0"/>
    <x v="2"/>
    <x v="2"/>
    <x v="0"/>
    <x v="0"/>
    <x v="0"/>
    <x v="0"/>
    <x v="0"/>
    <x v="0"/>
    <x v="0"/>
    <x v="0"/>
    <x v="0"/>
  </r>
  <r>
    <x v="0"/>
    <x v="0"/>
    <x v="1"/>
    <x v="0"/>
    <x v="9"/>
    <x v="0"/>
    <x v="0"/>
    <x v="5"/>
    <x v="2"/>
    <x v="2"/>
    <x v="2"/>
    <x v="3"/>
    <x v="0"/>
    <x v="0"/>
    <x v="5"/>
    <x v="3"/>
    <x v="0"/>
    <x v="2"/>
    <x v="2"/>
    <x v="4"/>
    <x v="0"/>
    <x v="1"/>
    <x v="2"/>
    <x v="2"/>
    <x v="1"/>
    <x v="2"/>
    <x v="0"/>
    <x v="0"/>
    <x v="0"/>
    <x v="2"/>
    <x v="0"/>
    <x v="3"/>
    <x v="0"/>
    <x v="3"/>
    <x v="0"/>
    <x v="2"/>
    <x v="3"/>
    <x v="3"/>
    <x v="2"/>
    <x v="1"/>
    <x v="0"/>
    <x v="0"/>
    <x v="0"/>
    <x v="0"/>
    <x v="0"/>
    <x v="0"/>
    <x v="0"/>
    <x v="0"/>
    <x v="0"/>
  </r>
  <r>
    <x v="0"/>
    <x v="0"/>
    <x v="1"/>
    <x v="0"/>
    <x v="9"/>
    <x v="0"/>
    <x v="0"/>
    <x v="2"/>
    <x v="2"/>
    <x v="3"/>
    <x v="2"/>
    <x v="2"/>
    <x v="0"/>
    <x v="3"/>
    <x v="0"/>
    <x v="3"/>
    <x v="6"/>
    <x v="2"/>
    <x v="3"/>
    <x v="0"/>
    <x v="1"/>
    <x v="0"/>
    <x v="0"/>
    <x v="3"/>
    <x v="2"/>
    <x v="2"/>
    <x v="3"/>
    <x v="0"/>
    <x v="0"/>
    <x v="2"/>
    <x v="0"/>
    <x v="1"/>
    <x v="1"/>
    <x v="3"/>
    <x v="1"/>
    <x v="2"/>
    <x v="0"/>
    <x v="0"/>
    <x v="0"/>
    <x v="0"/>
    <x v="0"/>
    <x v="0"/>
    <x v="0"/>
    <x v="0"/>
    <x v="0"/>
    <x v="0"/>
    <x v="0"/>
    <x v="0"/>
    <x v="0"/>
  </r>
  <r>
    <x v="0"/>
    <x v="0"/>
    <x v="1"/>
    <x v="0"/>
    <x v="9"/>
    <x v="1"/>
    <x v="2"/>
    <x v="0"/>
    <x v="3"/>
    <x v="2"/>
    <x v="3"/>
    <x v="0"/>
    <x v="0"/>
    <x v="3"/>
    <x v="2"/>
    <x v="0"/>
    <x v="6"/>
    <x v="3"/>
    <x v="0"/>
    <x v="4"/>
    <x v="0"/>
    <x v="2"/>
    <x v="0"/>
    <x v="2"/>
    <x v="1"/>
    <x v="0"/>
    <x v="0"/>
    <x v="0"/>
    <x v="0"/>
    <x v="0"/>
    <x v="3"/>
    <x v="0"/>
    <x v="0"/>
    <x v="2"/>
    <x v="1"/>
    <x v="2"/>
    <x v="0"/>
    <x v="0"/>
    <x v="4"/>
    <x v="0"/>
    <x v="0"/>
    <x v="0"/>
    <x v="0"/>
    <x v="0"/>
    <x v="0"/>
    <x v="0"/>
    <x v="0"/>
    <x v="0"/>
    <x v="0"/>
  </r>
  <r>
    <x v="0"/>
    <x v="0"/>
    <x v="1"/>
    <x v="0"/>
    <x v="9"/>
    <x v="1"/>
    <x v="0"/>
    <x v="0"/>
    <x v="2"/>
    <x v="0"/>
    <x v="3"/>
    <x v="0"/>
    <x v="1"/>
    <x v="3"/>
    <x v="0"/>
    <x v="0"/>
    <x v="0"/>
    <x v="1"/>
    <x v="2"/>
    <x v="3"/>
    <x v="1"/>
    <x v="1"/>
    <x v="1"/>
    <x v="2"/>
    <x v="1"/>
    <x v="0"/>
    <x v="0"/>
    <x v="3"/>
    <x v="1"/>
    <x v="3"/>
    <x v="3"/>
    <x v="2"/>
    <x v="0"/>
    <x v="0"/>
    <x v="0"/>
    <x v="0"/>
    <x v="0"/>
    <x v="0"/>
    <x v="0"/>
    <x v="2"/>
    <x v="0"/>
    <x v="0"/>
    <x v="0"/>
    <x v="0"/>
    <x v="0"/>
    <x v="0"/>
    <x v="0"/>
    <x v="0"/>
    <x v="0"/>
  </r>
  <r>
    <x v="0"/>
    <x v="0"/>
    <x v="1"/>
    <x v="0"/>
    <x v="9"/>
    <x v="0"/>
    <x v="0"/>
    <x v="0"/>
    <x v="2"/>
    <x v="2"/>
    <x v="3"/>
    <x v="2"/>
    <x v="0"/>
    <x v="3"/>
    <x v="2"/>
    <x v="3"/>
    <x v="3"/>
    <x v="0"/>
    <x v="2"/>
    <x v="4"/>
    <x v="4"/>
    <x v="1"/>
    <x v="1"/>
    <x v="2"/>
    <x v="1"/>
    <x v="2"/>
    <x v="0"/>
    <x v="3"/>
    <x v="4"/>
    <x v="3"/>
    <x v="3"/>
    <x v="0"/>
    <x v="0"/>
    <x v="2"/>
    <x v="2"/>
    <x v="0"/>
    <x v="4"/>
    <x v="5"/>
    <x v="0"/>
    <x v="1"/>
    <x v="0"/>
    <x v="0"/>
    <x v="0"/>
    <x v="0"/>
    <x v="0"/>
    <x v="0"/>
    <x v="0"/>
    <x v="0"/>
    <x v="0"/>
  </r>
  <r>
    <x v="0"/>
    <x v="0"/>
    <x v="1"/>
    <x v="0"/>
    <x v="9"/>
    <x v="3"/>
    <x v="2"/>
    <x v="0"/>
    <x v="4"/>
    <x v="0"/>
    <x v="3"/>
    <x v="4"/>
    <x v="4"/>
    <x v="3"/>
    <x v="2"/>
    <x v="0"/>
    <x v="6"/>
    <x v="2"/>
    <x v="3"/>
    <x v="0"/>
    <x v="3"/>
    <x v="0"/>
    <x v="0"/>
    <x v="2"/>
    <x v="4"/>
    <x v="0"/>
    <x v="3"/>
    <x v="0"/>
    <x v="2"/>
    <x v="0"/>
    <x v="4"/>
    <x v="2"/>
    <x v="0"/>
    <x v="0"/>
    <x v="0"/>
    <x v="4"/>
    <x v="4"/>
    <x v="2"/>
    <x v="1"/>
    <x v="3"/>
    <x v="0"/>
    <x v="0"/>
    <x v="0"/>
    <x v="0"/>
    <x v="0"/>
    <x v="0"/>
    <x v="0"/>
    <x v="0"/>
    <x v="0"/>
  </r>
  <r>
    <x v="0"/>
    <x v="0"/>
    <x v="1"/>
    <x v="0"/>
    <x v="9"/>
    <x v="0"/>
    <x v="0"/>
    <x v="2"/>
    <x v="3"/>
    <x v="3"/>
    <x v="4"/>
    <x v="2"/>
    <x v="0"/>
    <x v="3"/>
    <x v="2"/>
    <x v="3"/>
    <x v="6"/>
    <x v="2"/>
    <x v="2"/>
    <x v="3"/>
    <x v="0"/>
    <x v="1"/>
    <x v="0"/>
    <x v="3"/>
    <x v="2"/>
    <x v="2"/>
    <x v="0"/>
    <x v="0"/>
    <x v="0"/>
    <x v="2"/>
    <x v="2"/>
    <x v="2"/>
    <x v="0"/>
    <x v="3"/>
    <x v="3"/>
    <x v="0"/>
    <x v="3"/>
    <x v="0"/>
    <x v="2"/>
    <x v="2"/>
    <x v="0"/>
    <x v="0"/>
    <x v="0"/>
    <x v="0"/>
    <x v="0"/>
    <x v="0"/>
    <x v="0"/>
    <x v="0"/>
    <x v="0"/>
  </r>
  <r>
    <x v="0"/>
    <x v="0"/>
    <x v="1"/>
    <x v="0"/>
    <x v="9"/>
    <x v="3"/>
    <x v="3"/>
    <x v="4"/>
    <x v="5"/>
    <x v="5"/>
    <x v="5"/>
    <x v="5"/>
    <x v="6"/>
    <x v="6"/>
    <x v="6"/>
    <x v="5"/>
    <x v="4"/>
    <x v="0"/>
    <x v="3"/>
    <x v="0"/>
    <x v="5"/>
    <x v="3"/>
    <x v="0"/>
    <x v="2"/>
    <x v="1"/>
    <x v="5"/>
    <x v="5"/>
    <x v="3"/>
    <x v="2"/>
    <x v="1"/>
    <x v="4"/>
    <x v="2"/>
    <x v="3"/>
    <x v="2"/>
    <x v="4"/>
    <x v="0"/>
    <x v="4"/>
    <x v="5"/>
    <x v="4"/>
    <x v="4"/>
    <x v="0"/>
    <x v="0"/>
    <x v="0"/>
    <x v="0"/>
    <x v="0"/>
    <x v="0"/>
    <x v="0"/>
    <x v="0"/>
    <x v="0"/>
  </r>
  <r>
    <x v="0"/>
    <x v="0"/>
    <x v="5"/>
    <x v="0"/>
    <x v="5"/>
    <x v="0"/>
    <x v="0"/>
    <x v="0"/>
    <x v="0"/>
    <x v="2"/>
    <x v="1"/>
    <x v="2"/>
    <x v="2"/>
    <x v="2"/>
    <x v="5"/>
    <x v="1"/>
    <x v="2"/>
    <x v="2"/>
    <x v="3"/>
    <x v="2"/>
    <x v="2"/>
    <x v="2"/>
    <x v="0"/>
    <x v="2"/>
    <x v="1"/>
    <x v="2"/>
    <x v="2"/>
    <x v="0"/>
    <x v="0"/>
    <x v="0"/>
    <x v="0"/>
    <x v="0"/>
    <x v="0"/>
    <x v="4"/>
    <x v="0"/>
    <x v="2"/>
    <x v="2"/>
    <x v="2"/>
    <x v="1"/>
    <x v="1"/>
    <x v="0"/>
    <x v="0"/>
    <x v="0"/>
    <x v="0"/>
    <x v="0"/>
    <x v="0"/>
    <x v="0"/>
    <x v="0"/>
    <x v="0"/>
  </r>
  <r>
    <x v="0"/>
    <x v="0"/>
    <x v="2"/>
    <x v="0"/>
    <x v="3"/>
    <x v="0"/>
    <x v="0"/>
    <x v="5"/>
    <x v="0"/>
    <x v="3"/>
    <x v="2"/>
    <x v="0"/>
    <x v="4"/>
    <x v="2"/>
    <x v="0"/>
    <x v="3"/>
    <x v="0"/>
    <x v="2"/>
    <x v="3"/>
    <x v="4"/>
    <x v="4"/>
    <x v="0"/>
    <x v="0"/>
    <x v="2"/>
    <x v="2"/>
    <x v="2"/>
    <x v="5"/>
    <x v="0"/>
    <x v="0"/>
    <x v="2"/>
    <x v="0"/>
    <x v="2"/>
    <x v="0"/>
    <x v="1"/>
    <x v="3"/>
    <x v="3"/>
    <x v="2"/>
    <x v="5"/>
    <x v="0"/>
    <x v="0"/>
    <x v="0"/>
    <x v="0"/>
    <x v="0"/>
    <x v="0"/>
    <x v="0"/>
    <x v="0"/>
    <x v="0"/>
    <x v="0"/>
    <x v="0"/>
  </r>
  <r>
    <x v="0"/>
    <x v="0"/>
    <x v="1"/>
    <x v="0"/>
    <x v="0"/>
    <x v="0"/>
    <x v="0"/>
    <x v="3"/>
    <x v="0"/>
    <x v="3"/>
    <x v="3"/>
    <x v="4"/>
    <x v="4"/>
    <x v="0"/>
    <x v="0"/>
    <x v="0"/>
    <x v="5"/>
    <x v="2"/>
    <x v="1"/>
    <x v="0"/>
    <x v="0"/>
    <x v="3"/>
    <x v="0"/>
    <x v="4"/>
    <x v="1"/>
    <x v="3"/>
    <x v="0"/>
    <x v="0"/>
    <x v="3"/>
    <x v="2"/>
    <x v="0"/>
    <x v="2"/>
    <x v="5"/>
    <x v="1"/>
    <x v="1"/>
    <x v="2"/>
    <x v="3"/>
    <x v="3"/>
    <x v="2"/>
    <x v="1"/>
    <x v="0"/>
    <x v="0"/>
    <x v="0"/>
    <x v="0"/>
    <x v="0"/>
    <x v="0"/>
    <x v="0"/>
    <x v="0"/>
    <x v="0"/>
  </r>
  <r>
    <x v="0"/>
    <x v="0"/>
    <x v="1"/>
    <x v="0"/>
    <x v="0"/>
    <x v="0"/>
    <x v="0"/>
    <x v="2"/>
    <x v="0"/>
    <x v="2"/>
    <x v="3"/>
    <x v="0"/>
    <x v="2"/>
    <x v="0"/>
    <x v="2"/>
    <x v="3"/>
    <x v="6"/>
    <x v="0"/>
    <x v="3"/>
    <x v="4"/>
    <x v="0"/>
    <x v="0"/>
    <x v="2"/>
    <x v="0"/>
    <x v="4"/>
    <x v="0"/>
    <x v="3"/>
    <x v="0"/>
    <x v="0"/>
    <x v="0"/>
    <x v="2"/>
    <x v="0"/>
    <x v="2"/>
    <x v="2"/>
    <x v="1"/>
    <x v="0"/>
    <x v="2"/>
    <x v="0"/>
    <x v="0"/>
    <x v="0"/>
    <x v="0"/>
    <x v="0"/>
    <x v="0"/>
    <x v="0"/>
    <x v="0"/>
    <x v="0"/>
    <x v="0"/>
    <x v="0"/>
    <x v="0"/>
  </r>
  <r>
    <x v="0"/>
    <x v="0"/>
    <x v="1"/>
    <x v="0"/>
    <x v="0"/>
    <x v="0"/>
    <x v="0"/>
    <x v="2"/>
    <x v="0"/>
    <x v="2"/>
    <x v="2"/>
    <x v="2"/>
    <x v="0"/>
    <x v="3"/>
    <x v="0"/>
    <x v="3"/>
    <x v="3"/>
    <x v="2"/>
    <x v="3"/>
    <x v="2"/>
    <x v="2"/>
    <x v="3"/>
    <x v="4"/>
    <x v="4"/>
    <x v="3"/>
    <x v="3"/>
    <x v="2"/>
    <x v="0"/>
    <x v="0"/>
    <x v="2"/>
    <x v="0"/>
    <x v="3"/>
    <x v="5"/>
    <x v="1"/>
    <x v="3"/>
    <x v="2"/>
    <x v="0"/>
    <x v="0"/>
    <x v="0"/>
    <x v="0"/>
    <x v="0"/>
    <x v="0"/>
    <x v="0"/>
    <x v="0"/>
    <x v="0"/>
    <x v="0"/>
    <x v="0"/>
    <x v="0"/>
    <x v="0"/>
  </r>
  <r>
    <x v="0"/>
    <x v="0"/>
    <x v="1"/>
    <x v="0"/>
    <x v="0"/>
    <x v="1"/>
    <x v="0"/>
    <x v="2"/>
    <x v="2"/>
    <x v="2"/>
    <x v="2"/>
    <x v="2"/>
    <x v="0"/>
    <x v="3"/>
    <x v="0"/>
    <x v="3"/>
    <x v="3"/>
    <x v="2"/>
    <x v="3"/>
    <x v="3"/>
    <x v="2"/>
    <x v="0"/>
    <x v="0"/>
    <x v="3"/>
    <x v="2"/>
    <x v="0"/>
    <x v="3"/>
    <x v="3"/>
    <x v="0"/>
    <x v="0"/>
    <x v="3"/>
    <x v="3"/>
    <x v="0"/>
    <x v="1"/>
    <x v="1"/>
    <x v="2"/>
    <x v="0"/>
    <x v="3"/>
    <x v="2"/>
    <x v="2"/>
    <x v="0"/>
    <x v="0"/>
    <x v="0"/>
    <x v="0"/>
    <x v="0"/>
    <x v="0"/>
    <x v="0"/>
    <x v="0"/>
    <x v="0"/>
  </r>
  <r>
    <x v="0"/>
    <x v="0"/>
    <x v="1"/>
    <x v="0"/>
    <x v="0"/>
    <x v="0"/>
    <x v="2"/>
    <x v="2"/>
    <x v="1"/>
    <x v="3"/>
    <x v="2"/>
    <x v="0"/>
    <x v="0"/>
    <x v="0"/>
    <x v="0"/>
    <x v="3"/>
    <x v="0"/>
    <x v="3"/>
    <x v="3"/>
    <x v="0"/>
    <x v="5"/>
    <x v="4"/>
    <x v="0"/>
    <x v="2"/>
    <x v="2"/>
    <x v="2"/>
    <x v="0"/>
    <x v="2"/>
    <x v="0"/>
    <x v="0"/>
    <x v="0"/>
    <x v="3"/>
    <x v="2"/>
    <x v="3"/>
    <x v="1"/>
    <x v="2"/>
    <x v="4"/>
    <x v="2"/>
    <x v="3"/>
    <x v="3"/>
    <x v="0"/>
    <x v="0"/>
    <x v="0"/>
    <x v="0"/>
    <x v="0"/>
    <x v="0"/>
    <x v="0"/>
    <x v="0"/>
    <x v="0"/>
  </r>
  <r>
    <x v="0"/>
    <x v="0"/>
    <x v="1"/>
    <x v="0"/>
    <x v="0"/>
    <x v="1"/>
    <x v="0"/>
    <x v="2"/>
    <x v="2"/>
    <x v="2"/>
    <x v="3"/>
    <x v="2"/>
    <x v="0"/>
    <x v="3"/>
    <x v="0"/>
    <x v="3"/>
    <x v="0"/>
    <x v="2"/>
    <x v="3"/>
    <x v="2"/>
    <x v="0"/>
    <x v="0"/>
    <x v="4"/>
    <x v="1"/>
    <x v="2"/>
    <x v="0"/>
    <x v="0"/>
    <x v="0"/>
    <x v="3"/>
    <x v="0"/>
    <x v="0"/>
    <x v="2"/>
    <x v="0"/>
    <x v="1"/>
    <x v="1"/>
    <x v="2"/>
    <x v="0"/>
    <x v="0"/>
    <x v="0"/>
    <x v="0"/>
    <x v="0"/>
    <x v="0"/>
    <x v="0"/>
    <x v="0"/>
    <x v="0"/>
    <x v="0"/>
    <x v="0"/>
    <x v="0"/>
    <x v="0"/>
  </r>
  <r>
    <x v="0"/>
    <x v="0"/>
    <x v="1"/>
    <x v="0"/>
    <x v="0"/>
    <x v="0"/>
    <x v="2"/>
    <x v="3"/>
    <x v="1"/>
    <x v="4"/>
    <x v="4"/>
    <x v="6"/>
    <x v="4"/>
    <x v="4"/>
    <x v="3"/>
    <x v="4"/>
    <x v="6"/>
    <x v="0"/>
    <x v="0"/>
    <x v="0"/>
    <x v="3"/>
    <x v="3"/>
    <x v="4"/>
    <x v="4"/>
    <x v="3"/>
    <x v="4"/>
    <x v="5"/>
    <x v="4"/>
    <x v="2"/>
    <x v="4"/>
    <x v="4"/>
    <x v="4"/>
    <x v="0"/>
    <x v="4"/>
    <x v="0"/>
    <x v="4"/>
    <x v="4"/>
    <x v="2"/>
    <x v="3"/>
    <x v="3"/>
    <x v="0"/>
    <x v="0"/>
    <x v="0"/>
    <x v="0"/>
    <x v="0"/>
    <x v="0"/>
    <x v="0"/>
    <x v="0"/>
    <x v="0"/>
  </r>
  <r>
    <x v="0"/>
    <x v="0"/>
    <x v="1"/>
    <x v="0"/>
    <x v="0"/>
    <x v="0"/>
    <x v="2"/>
    <x v="2"/>
    <x v="0"/>
    <x v="2"/>
    <x v="3"/>
    <x v="0"/>
    <x v="0"/>
    <x v="0"/>
    <x v="0"/>
    <x v="0"/>
    <x v="0"/>
    <x v="2"/>
    <x v="3"/>
    <x v="4"/>
    <x v="4"/>
    <x v="0"/>
    <x v="2"/>
    <x v="3"/>
    <x v="4"/>
    <x v="2"/>
    <x v="0"/>
    <x v="0"/>
    <x v="3"/>
    <x v="3"/>
    <x v="2"/>
    <x v="0"/>
    <x v="2"/>
    <x v="4"/>
    <x v="1"/>
    <x v="0"/>
    <x v="4"/>
    <x v="5"/>
    <x v="4"/>
    <x v="4"/>
    <x v="0"/>
    <x v="0"/>
    <x v="0"/>
    <x v="0"/>
    <x v="0"/>
    <x v="0"/>
    <x v="0"/>
    <x v="0"/>
    <x v="0"/>
  </r>
  <r>
    <x v="0"/>
    <x v="0"/>
    <x v="1"/>
    <x v="0"/>
    <x v="0"/>
    <x v="1"/>
    <x v="2"/>
    <x v="0"/>
    <x v="0"/>
    <x v="2"/>
    <x v="3"/>
    <x v="0"/>
    <x v="1"/>
    <x v="0"/>
    <x v="2"/>
    <x v="3"/>
    <x v="6"/>
    <x v="1"/>
    <x v="3"/>
    <x v="4"/>
    <x v="4"/>
    <x v="0"/>
    <x v="1"/>
    <x v="1"/>
    <x v="0"/>
    <x v="0"/>
    <x v="3"/>
    <x v="0"/>
    <x v="1"/>
    <x v="3"/>
    <x v="3"/>
    <x v="0"/>
    <x v="2"/>
    <x v="2"/>
    <x v="0"/>
    <x v="1"/>
    <x v="1"/>
    <x v="0"/>
    <x v="0"/>
    <x v="0"/>
    <x v="0"/>
    <x v="0"/>
    <x v="0"/>
    <x v="0"/>
    <x v="0"/>
    <x v="0"/>
    <x v="0"/>
    <x v="0"/>
    <x v="0"/>
  </r>
  <r>
    <x v="0"/>
    <x v="0"/>
    <x v="1"/>
    <x v="0"/>
    <x v="0"/>
    <x v="0"/>
    <x v="0"/>
    <x v="2"/>
    <x v="3"/>
    <x v="3"/>
    <x v="2"/>
    <x v="3"/>
    <x v="0"/>
    <x v="3"/>
    <x v="0"/>
    <x v="3"/>
    <x v="2"/>
    <x v="3"/>
    <x v="2"/>
    <x v="2"/>
    <x v="0"/>
    <x v="2"/>
    <x v="2"/>
    <x v="2"/>
    <x v="1"/>
    <x v="2"/>
    <x v="0"/>
    <x v="0"/>
    <x v="0"/>
    <x v="2"/>
    <x v="0"/>
    <x v="2"/>
    <x v="3"/>
    <x v="3"/>
    <x v="1"/>
    <x v="2"/>
    <x v="2"/>
    <x v="3"/>
    <x v="2"/>
    <x v="0"/>
    <x v="0"/>
    <x v="0"/>
    <x v="0"/>
    <x v="0"/>
    <x v="0"/>
    <x v="0"/>
    <x v="0"/>
    <x v="0"/>
    <x v="0"/>
  </r>
  <r>
    <x v="0"/>
    <x v="0"/>
    <x v="1"/>
    <x v="0"/>
    <x v="0"/>
    <x v="0"/>
    <x v="2"/>
    <x v="3"/>
    <x v="4"/>
    <x v="0"/>
    <x v="3"/>
    <x v="0"/>
    <x v="0"/>
    <x v="5"/>
    <x v="4"/>
    <x v="0"/>
    <x v="6"/>
    <x v="0"/>
    <x v="0"/>
    <x v="0"/>
    <x v="3"/>
    <x v="2"/>
    <x v="3"/>
    <x v="0"/>
    <x v="4"/>
    <x v="0"/>
    <x v="3"/>
    <x v="4"/>
    <x v="4"/>
    <x v="4"/>
    <x v="3"/>
    <x v="4"/>
    <x v="2"/>
    <x v="4"/>
    <x v="4"/>
    <x v="4"/>
    <x v="4"/>
    <x v="5"/>
    <x v="4"/>
    <x v="4"/>
    <x v="0"/>
    <x v="0"/>
    <x v="0"/>
    <x v="0"/>
    <x v="0"/>
    <x v="0"/>
    <x v="0"/>
    <x v="0"/>
    <x v="0"/>
  </r>
  <r>
    <x v="0"/>
    <x v="0"/>
    <x v="1"/>
    <x v="0"/>
    <x v="0"/>
    <x v="1"/>
    <x v="0"/>
    <x v="2"/>
    <x v="2"/>
    <x v="3"/>
    <x v="2"/>
    <x v="3"/>
    <x v="0"/>
    <x v="3"/>
    <x v="0"/>
    <x v="3"/>
    <x v="3"/>
    <x v="3"/>
    <x v="2"/>
    <x v="3"/>
    <x v="2"/>
    <x v="0"/>
    <x v="4"/>
    <x v="3"/>
    <x v="0"/>
    <x v="0"/>
    <x v="4"/>
    <x v="3"/>
    <x v="0"/>
    <x v="3"/>
    <x v="1"/>
    <x v="2"/>
    <x v="5"/>
    <x v="3"/>
    <x v="1"/>
    <x v="2"/>
    <x v="3"/>
    <x v="0"/>
    <x v="0"/>
    <x v="2"/>
    <x v="0"/>
    <x v="0"/>
    <x v="0"/>
    <x v="0"/>
    <x v="0"/>
    <x v="0"/>
    <x v="0"/>
    <x v="0"/>
    <x v="0"/>
  </r>
  <r>
    <x v="0"/>
    <x v="0"/>
    <x v="1"/>
    <x v="0"/>
    <x v="0"/>
    <x v="0"/>
    <x v="3"/>
    <x v="5"/>
    <x v="3"/>
    <x v="3"/>
    <x v="4"/>
    <x v="2"/>
    <x v="4"/>
    <x v="2"/>
    <x v="0"/>
    <x v="2"/>
    <x v="0"/>
    <x v="3"/>
    <x v="2"/>
    <x v="4"/>
    <x v="2"/>
    <x v="3"/>
    <x v="4"/>
    <x v="2"/>
    <x v="1"/>
    <x v="3"/>
    <x v="2"/>
    <x v="0"/>
    <x v="0"/>
    <x v="2"/>
    <x v="0"/>
    <x v="3"/>
    <x v="5"/>
    <x v="3"/>
    <x v="3"/>
    <x v="3"/>
    <x v="0"/>
    <x v="3"/>
    <x v="2"/>
    <x v="0"/>
    <x v="0"/>
    <x v="0"/>
    <x v="0"/>
    <x v="0"/>
    <x v="0"/>
    <x v="0"/>
    <x v="0"/>
    <x v="0"/>
    <x v="0"/>
  </r>
  <r>
    <x v="0"/>
    <x v="0"/>
    <x v="1"/>
    <x v="0"/>
    <x v="0"/>
    <x v="1"/>
    <x v="2"/>
    <x v="4"/>
    <x v="0"/>
    <x v="3"/>
    <x v="2"/>
    <x v="2"/>
    <x v="2"/>
    <x v="0"/>
    <x v="2"/>
    <x v="0"/>
    <x v="3"/>
    <x v="1"/>
    <x v="4"/>
    <x v="4"/>
    <x v="4"/>
    <x v="3"/>
    <x v="5"/>
    <x v="3"/>
    <x v="2"/>
    <x v="2"/>
    <x v="0"/>
    <x v="0"/>
    <x v="3"/>
    <x v="2"/>
    <x v="0"/>
    <x v="2"/>
    <x v="3"/>
    <x v="1"/>
    <x v="1"/>
    <x v="5"/>
    <x v="4"/>
    <x v="3"/>
    <x v="4"/>
    <x v="1"/>
    <x v="0"/>
    <x v="0"/>
    <x v="0"/>
    <x v="0"/>
    <x v="0"/>
    <x v="0"/>
    <x v="0"/>
    <x v="0"/>
    <x v="0"/>
  </r>
  <r>
    <x v="0"/>
    <x v="0"/>
    <x v="1"/>
    <x v="0"/>
    <x v="0"/>
    <x v="1"/>
    <x v="2"/>
    <x v="0"/>
    <x v="1"/>
    <x v="2"/>
    <x v="3"/>
    <x v="0"/>
    <x v="1"/>
    <x v="1"/>
    <x v="1"/>
    <x v="1"/>
    <x v="1"/>
    <x v="1"/>
    <x v="1"/>
    <x v="1"/>
    <x v="1"/>
    <x v="1"/>
    <x v="1"/>
    <x v="1"/>
    <x v="0"/>
    <x v="1"/>
    <x v="1"/>
    <x v="1"/>
    <x v="1"/>
    <x v="1"/>
    <x v="1"/>
    <x v="1"/>
    <x v="1"/>
    <x v="0"/>
    <x v="0"/>
    <x v="1"/>
    <x v="1"/>
    <x v="1"/>
    <x v="1"/>
    <x v="1"/>
    <x v="0"/>
    <x v="0"/>
    <x v="0"/>
    <x v="0"/>
    <x v="0"/>
    <x v="0"/>
    <x v="0"/>
    <x v="0"/>
    <x v="0"/>
  </r>
  <r>
    <x v="0"/>
    <x v="0"/>
    <x v="6"/>
    <x v="0"/>
    <x v="5"/>
    <x v="1"/>
    <x v="4"/>
    <x v="0"/>
    <x v="1"/>
    <x v="0"/>
    <x v="2"/>
    <x v="2"/>
    <x v="2"/>
    <x v="3"/>
    <x v="2"/>
    <x v="3"/>
    <x v="0"/>
    <x v="2"/>
    <x v="2"/>
    <x v="2"/>
    <x v="4"/>
    <x v="0"/>
    <x v="0"/>
    <x v="2"/>
    <x v="1"/>
    <x v="2"/>
    <x v="2"/>
    <x v="0"/>
    <x v="0"/>
    <x v="0"/>
    <x v="2"/>
    <x v="0"/>
    <x v="0"/>
    <x v="2"/>
    <x v="1"/>
    <x v="0"/>
    <x v="4"/>
    <x v="5"/>
    <x v="4"/>
    <x v="4"/>
    <x v="0"/>
    <x v="0"/>
    <x v="0"/>
    <x v="0"/>
    <x v="0"/>
    <x v="0"/>
    <x v="0"/>
    <x v="0"/>
    <x v="0"/>
  </r>
  <r>
    <x v="0"/>
    <x v="0"/>
    <x v="6"/>
    <x v="0"/>
    <x v="5"/>
    <x v="0"/>
    <x v="3"/>
    <x v="0"/>
    <x v="4"/>
    <x v="2"/>
    <x v="3"/>
    <x v="0"/>
    <x v="0"/>
    <x v="3"/>
    <x v="2"/>
    <x v="0"/>
    <x v="6"/>
    <x v="2"/>
    <x v="3"/>
    <x v="4"/>
    <x v="2"/>
    <x v="3"/>
    <x v="4"/>
    <x v="0"/>
    <x v="4"/>
    <x v="5"/>
    <x v="5"/>
    <x v="0"/>
    <x v="0"/>
    <x v="2"/>
    <x v="0"/>
    <x v="0"/>
    <x v="4"/>
    <x v="3"/>
    <x v="4"/>
    <x v="0"/>
    <x v="4"/>
    <x v="2"/>
    <x v="3"/>
    <x v="3"/>
    <x v="0"/>
    <x v="0"/>
    <x v="0"/>
    <x v="0"/>
    <x v="0"/>
    <x v="0"/>
    <x v="0"/>
    <x v="0"/>
    <x v="0"/>
  </r>
  <r>
    <x v="0"/>
    <x v="0"/>
    <x v="6"/>
    <x v="0"/>
    <x v="5"/>
    <x v="1"/>
    <x v="4"/>
    <x v="0"/>
    <x v="2"/>
    <x v="0"/>
    <x v="3"/>
    <x v="0"/>
    <x v="0"/>
    <x v="3"/>
    <x v="0"/>
    <x v="3"/>
    <x v="0"/>
    <x v="0"/>
    <x v="2"/>
    <x v="3"/>
    <x v="4"/>
    <x v="0"/>
    <x v="0"/>
    <x v="0"/>
    <x v="1"/>
    <x v="2"/>
    <x v="2"/>
    <x v="0"/>
    <x v="0"/>
    <x v="2"/>
    <x v="0"/>
    <x v="2"/>
    <x v="0"/>
    <x v="1"/>
    <x v="2"/>
    <x v="0"/>
    <x v="2"/>
    <x v="0"/>
    <x v="2"/>
    <x v="0"/>
    <x v="0"/>
    <x v="0"/>
    <x v="0"/>
    <x v="0"/>
    <x v="0"/>
    <x v="0"/>
    <x v="0"/>
    <x v="0"/>
    <x v="0"/>
  </r>
  <r>
    <x v="0"/>
    <x v="0"/>
    <x v="6"/>
    <x v="0"/>
    <x v="5"/>
    <x v="1"/>
    <x v="0"/>
    <x v="0"/>
    <x v="3"/>
    <x v="3"/>
    <x v="3"/>
    <x v="0"/>
    <x v="0"/>
    <x v="5"/>
    <x v="4"/>
    <x v="0"/>
    <x v="0"/>
    <x v="2"/>
    <x v="2"/>
    <x v="0"/>
    <x v="4"/>
    <x v="4"/>
    <x v="2"/>
    <x v="3"/>
    <x v="1"/>
    <x v="2"/>
    <x v="3"/>
    <x v="2"/>
    <x v="3"/>
    <x v="3"/>
    <x v="3"/>
    <x v="0"/>
    <x v="2"/>
    <x v="2"/>
    <x v="2"/>
    <x v="2"/>
    <x v="2"/>
    <x v="2"/>
    <x v="3"/>
    <x v="3"/>
    <x v="0"/>
    <x v="0"/>
    <x v="0"/>
    <x v="0"/>
    <x v="0"/>
    <x v="0"/>
    <x v="0"/>
    <x v="0"/>
    <x v="0"/>
  </r>
  <r>
    <x v="0"/>
    <x v="0"/>
    <x v="6"/>
    <x v="0"/>
    <x v="5"/>
    <x v="1"/>
    <x v="0"/>
    <x v="0"/>
    <x v="4"/>
    <x v="2"/>
    <x v="3"/>
    <x v="0"/>
    <x v="0"/>
    <x v="3"/>
    <x v="0"/>
    <x v="0"/>
    <x v="3"/>
    <x v="2"/>
    <x v="3"/>
    <x v="4"/>
    <x v="2"/>
    <x v="0"/>
    <x v="2"/>
    <x v="0"/>
    <x v="4"/>
    <x v="2"/>
    <x v="2"/>
    <x v="0"/>
    <x v="0"/>
    <x v="0"/>
    <x v="2"/>
    <x v="0"/>
    <x v="4"/>
    <x v="2"/>
    <x v="1"/>
    <x v="0"/>
    <x v="4"/>
    <x v="2"/>
    <x v="4"/>
    <x v="3"/>
    <x v="0"/>
    <x v="0"/>
    <x v="0"/>
    <x v="0"/>
    <x v="0"/>
    <x v="0"/>
    <x v="0"/>
    <x v="0"/>
    <x v="0"/>
  </r>
  <r>
    <x v="0"/>
    <x v="0"/>
    <x v="6"/>
    <x v="0"/>
    <x v="5"/>
    <x v="1"/>
    <x v="0"/>
    <x v="0"/>
    <x v="0"/>
    <x v="2"/>
    <x v="3"/>
    <x v="0"/>
    <x v="0"/>
    <x v="3"/>
    <x v="2"/>
    <x v="3"/>
    <x v="0"/>
    <x v="2"/>
    <x v="3"/>
    <x v="3"/>
    <x v="2"/>
    <x v="4"/>
    <x v="2"/>
    <x v="1"/>
    <x v="0"/>
    <x v="4"/>
    <x v="4"/>
    <x v="0"/>
    <x v="0"/>
    <x v="3"/>
    <x v="3"/>
    <x v="0"/>
    <x v="0"/>
    <x v="3"/>
    <x v="1"/>
    <x v="0"/>
    <x v="0"/>
    <x v="0"/>
    <x v="0"/>
    <x v="4"/>
    <x v="0"/>
    <x v="0"/>
    <x v="0"/>
    <x v="0"/>
    <x v="0"/>
    <x v="0"/>
    <x v="0"/>
    <x v="0"/>
    <x v="0"/>
  </r>
  <r>
    <x v="0"/>
    <x v="0"/>
    <x v="6"/>
    <x v="0"/>
    <x v="5"/>
    <x v="0"/>
    <x v="2"/>
    <x v="0"/>
    <x v="4"/>
    <x v="0"/>
    <x v="3"/>
    <x v="2"/>
    <x v="0"/>
    <x v="3"/>
    <x v="0"/>
    <x v="0"/>
    <x v="0"/>
    <x v="2"/>
    <x v="0"/>
    <x v="0"/>
    <x v="4"/>
    <x v="2"/>
    <x v="0"/>
    <x v="2"/>
    <x v="4"/>
    <x v="0"/>
    <x v="0"/>
    <x v="0"/>
    <x v="0"/>
    <x v="0"/>
    <x v="2"/>
    <x v="4"/>
    <x v="2"/>
    <x v="2"/>
    <x v="2"/>
    <x v="0"/>
    <x v="2"/>
    <x v="2"/>
    <x v="4"/>
    <x v="4"/>
    <x v="0"/>
    <x v="0"/>
    <x v="0"/>
    <x v="0"/>
    <x v="0"/>
    <x v="0"/>
    <x v="0"/>
    <x v="0"/>
    <x v="0"/>
  </r>
  <r>
    <x v="0"/>
    <x v="0"/>
    <x v="6"/>
    <x v="0"/>
    <x v="2"/>
    <x v="1"/>
    <x v="0"/>
    <x v="3"/>
    <x v="4"/>
    <x v="3"/>
    <x v="3"/>
    <x v="0"/>
    <x v="4"/>
    <x v="5"/>
    <x v="4"/>
    <x v="0"/>
    <x v="6"/>
    <x v="3"/>
    <x v="2"/>
    <x v="2"/>
    <x v="2"/>
    <x v="0"/>
    <x v="3"/>
    <x v="3"/>
    <x v="1"/>
    <x v="2"/>
    <x v="2"/>
    <x v="5"/>
    <x v="3"/>
    <x v="4"/>
    <x v="4"/>
    <x v="0"/>
    <x v="4"/>
    <x v="3"/>
    <x v="2"/>
    <x v="4"/>
    <x v="2"/>
    <x v="2"/>
    <x v="3"/>
    <x v="4"/>
    <x v="0"/>
    <x v="0"/>
    <x v="0"/>
    <x v="0"/>
    <x v="0"/>
    <x v="0"/>
    <x v="0"/>
    <x v="0"/>
    <x v="0"/>
  </r>
  <r>
    <x v="0"/>
    <x v="0"/>
    <x v="6"/>
    <x v="0"/>
    <x v="1"/>
    <x v="3"/>
    <x v="1"/>
    <x v="1"/>
    <x v="3"/>
    <x v="0"/>
    <x v="0"/>
    <x v="4"/>
    <x v="3"/>
    <x v="4"/>
    <x v="3"/>
    <x v="4"/>
    <x v="5"/>
    <x v="0"/>
    <x v="0"/>
    <x v="2"/>
    <x v="5"/>
    <x v="4"/>
    <x v="2"/>
    <x v="4"/>
    <x v="1"/>
    <x v="0"/>
    <x v="2"/>
    <x v="2"/>
    <x v="2"/>
    <x v="5"/>
    <x v="4"/>
    <x v="5"/>
    <x v="6"/>
    <x v="5"/>
    <x v="5"/>
    <x v="5"/>
    <x v="5"/>
    <x v="4"/>
    <x v="5"/>
    <x v="5"/>
    <x v="0"/>
    <x v="0"/>
    <x v="0"/>
    <x v="0"/>
    <x v="0"/>
    <x v="0"/>
    <x v="0"/>
    <x v="0"/>
    <x v="0"/>
  </r>
  <r>
    <x v="0"/>
    <x v="0"/>
    <x v="6"/>
    <x v="0"/>
    <x v="1"/>
    <x v="3"/>
    <x v="3"/>
    <x v="5"/>
    <x v="3"/>
    <x v="0"/>
    <x v="3"/>
    <x v="2"/>
    <x v="1"/>
    <x v="3"/>
    <x v="6"/>
    <x v="3"/>
    <x v="0"/>
    <x v="3"/>
    <x v="0"/>
    <x v="1"/>
    <x v="6"/>
    <x v="5"/>
    <x v="5"/>
    <x v="5"/>
    <x v="5"/>
    <x v="6"/>
    <x v="6"/>
    <x v="6"/>
    <x v="6"/>
    <x v="5"/>
    <x v="5"/>
    <x v="5"/>
    <x v="6"/>
    <x v="5"/>
    <x v="5"/>
    <x v="5"/>
    <x v="5"/>
    <x v="4"/>
    <x v="5"/>
    <x v="5"/>
    <x v="0"/>
    <x v="0"/>
    <x v="0"/>
    <x v="0"/>
    <x v="0"/>
    <x v="0"/>
    <x v="0"/>
    <x v="0"/>
    <x v="0"/>
  </r>
  <r>
    <x v="0"/>
    <x v="0"/>
    <x v="6"/>
    <x v="0"/>
    <x v="2"/>
    <x v="1"/>
    <x v="0"/>
    <x v="0"/>
    <x v="2"/>
    <x v="2"/>
    <x v="3"/>
    <x v="2"/>
    <x v="0"/>
    <x v="0"/>
    <x v="2"/>
    <x v="3"/>
    <x v="0"/>
    <x v="2"/>
    <x v="2"/>
    <x v="3"/>
    <x v="0"/>
    <x v="0"/>
    <x v="0"/>
    <x v="2"/>
    <x v="1"/>
    <x v="5"/>
    <x v="2"/>
    <x v="0"/>
    <x v="4"/>
    <x v="2"/>
    <x v="0"/>
    <x v="2"/>
    <x v="0"/>
    <x v="1"/>
    <x v="0"/>
    <x v="2"/>
    <x v="4"/>
    <x v="5"/>
    <x v="4"/>
    <x v="4"/>
    <x v="0"/>
    <x v="0"/>
    <x v="0"/>
    <x v="0"/>
    <x v="0"/>
    <x v="0"/>
    <x v="0"/>
    <x v="0"/>
    <x v="0"/>
  </r>
  <r>
    <x v="0"/>
    <x v="0"/>
    <x v="6"/>
    <x v="0"/>
    <x v="5"/>
    <x v="0"/>
    <x v="0"/>
    <x v="0"/>
    <x v="2"/>
    <x v="2"/>
    <x v="2"/>
    <x v="2"/>
    <x v="4"/>
    <x v="3"/>
    <x v="0"/>
    <x v="2"/>
    <x v="3"/>
    <x v="2"/>
    <x v="3"/>
    <x v="3"/>
    <x v="0"/>
    <x v="0"/>
    <x v="1"/>
    <x v="3"/>
    <x v="1"/>
    <x v="2"/>
    <x v="0"/>
    <x v="3"/>
    <x v="0"/>
    <x v="0"/>
    <x v="2"/>
    <x v="0"/>
    <x v="2"/>
    <x v="3"/>
    <x v="0"/>
    <x v="2"/>
    <x v="4"/>
    <x v="0"/>
    <x v="0"/>
    <x v="0"/>
    <x v="0"/>
    <x v="0"/>
    <x v="0"/>
    <x v="0"/>
    <x v="0"/>
    <x v="0"/>
    <x v="0"/>
    <x v="0"/>
    <x v="0"/>
  </r>
  <r>
    <x v="0"/>
    <x v="0"/>
    <x v="6"/>
    <x v="0"/>
    <x v="3"/>
    <x v="0"/>
    <x v="2"/>
    <x v="4"/>
    <x v="1"/>
    <x v="1"/>
    <x v="0"/>
    <x v="4"/>
    <x v="4"/>
    <x v="3"/>
    <x v="4"/>
    <x v="0"/>
    <x v="0"/>
    <x v="2"/>
    <x v="3"/>
    <x v="4"/>
    <x v="5"/>
    <x v="4"/>
    <x v="3"/>
    <x v="0"/>
    <x v="1"/>
    <x v="0"/>
    <x v="3"/>
    <x v="5"/>
    <x v="6"/>
    <x v="3"/>
    <x v="4"/>
    <x v="4"/>
    <x v="4"/>
    <x v="4"/>
    <x v="2"/>
    <x v="0"/>
    <x v="5"/>
    <x v="4"/>
    <x v="5"/>
    <x v="5"/>
    <x v="0"/>
    <x v="0"/>
    <x v="0"/>
    <x v="0"/>
    <x v="0"/>
    <x v="0"/>
    <x v="0"/>
    <x v="0"/>
    <x v="0"/>
  </r>
  <r>
    <x v="0"/>
    <x v="0"/>
    <x v="6"/>
    <x v="0"/>
    <x v="5"/>
    <x v="0"/>
    <x v="0"/>
    <x v="0"/>
    <x v="0"/>
    <x v="0"/>
    <x v="3"/>
    <x v="0"/>
    <x v="3"/>
    <x v="0"/>
    <x v="2"/>
    <x v="4"/>
    <x v="6"/>
    <x v="2"/>
    <x v="0"/>
    <x v="0"/>
    <x v="3"/>
    <x v="4"/>
    <x v="3"/>
    <x v="0"/>
    <x v="1"/>
    <x v="0"/>
    <x v="0"/>
    <x v="5"/>
    <x v="0"/>
    <x v="4"/>
    <x v="4"/>
    <x v="4"/>
    <x v="4"/>
    <x v="4"/>
    <x v="1"/>
    <x v="4"/>
    <x v="2"/>
    <x v="2"/>
    <x v="3"/>
    <x v="4"/>
    <x v="0"/>
    <x v="0"/>
    <x v="0"/>
    <x v="0"/>
    <x v="0"/>
    <x v="0"/>
    <x v="0"/>
    <x v="0"/>
    <x v="0"/>
  </r>
  <r>
    <x v="0"/>
    <x v="0"/>
    <x v="6"/>
    <x v="0"/>
    <x v="2"/>
    <x v="0"/>
    <x v="0"/>
    <x v="0"/>
    <x v="0"/>
    <x v="3"/>
    <x v="3"/>
    <x v="3"/>
    <x v="2"/>
    <x v="0"/>
    <x v="5"/>
    <x v="3"/>
    <x v="3"/>
    <x v="3"/>
    <x v="4"/>
    <x v="2"/>
    <x v="0"/>
    <x v="4"/>
    <x v="3"/>
    <x v="3"/>
    <x v="1"/>
    <x v="5"/>
    <x v="2"/>
    <x v="4"/>
    <x v="0"/>
    <x v="4"/>
    <x v="4"/>
    <x v="0"/>
    <x v="0"/>
    <x v="3"/>
    <x v="0"/>
    <x v="0"/>
    <x v="4"/>
    <x v="2"/>
    <x v="4"/>
    <x v="0"/>
    <x v="0"/>
    <x v="0"/>
    <x v="0"/>
    <x v="0"/>
    <x v="0"/>
    <x v="0"/>
    <x v="0"/>
    <x v="0"/>
    <x v="0"/>
  </r>
  <r>
    <x v="0"/>
    <x v="0"/>
    <x v="6"/>
    <x v="0"/>
    <x v="5"/>
    <x v="1"/>
    <x v="0"/>
    <x v="0"/>
    <x v="2"/>
    <x v="2"/>
    <x v="1"/>
    <x v="3"/>
    <x v="1"/>
    <x v="2"/>
    <x v="5"/>
    <x v="0"/>
    <x v="6"/>
    <x v="4"/>
    <x v="1"/>
    <x v="2"/>
    <x v="0"/>
    <x v="0"/>
    <x v="4"/>
    <x v="3"/>
    <x v="0"/>
    <x v="3"/>
    <x v="0"/>
    <x v="3"/>
    <x v="4"/>
    <x v="3"/>
    <x v="0"/>
    <x v="1"/>
    <x v="1"/>
    <x v="0"/>
    <x v="1"/>
    <x v="4"/>
    <x v="4"/>
    <x v="2"/>
    <x v="3"/>
    <x v="4"/>
    <x v="0"/>
    <x v="0"/>
    <x v="0"/>
    <x v="0"/>
    <x v="0"/>
    <x v="0"/>
    <x v="0"/>
    <x v="0"/>
    <x v="0"/>
  </r>
  <r>
    <x v="0"/>
    <x v="0"/>
    <x v="6"/>
    <x v="0"/>
    <x v="2"/>
    <x v="1"/>
    <x v="2"/>
    <x v="3"/>
    <x v="4"/>
    <x v="3"/>
    <x v="3"/>
    <x v="2"/>
    <x v="0"/>
    <x v="2"/>
    <x v="2"/>
    <x v="3"/>
    <x v="3"/>
    <x v="0"/>
    <x v="0"/>
    <x v="4"/>
    <x v="0"/>
    <x v="0"/>
    <x v="4"/>
    <x v="0"/>
    <x v="4"/>
    <x v="5"/>
    <x v="5"/>
    <x v="0"/>
    <x v="0"/>
    <x v="3"/>
    <x v="0"/>
    <x v="4"/>
    <x v="2"/>
    <x v="4"/>
    <x v="4"/>
    <x v="2"/>
    <x v="4"/>
    <x v="5"/>
    <x v="4"/>
    <x v="4"/>
    <x v="0"/>
    <x v="0"/>
    <x v="0"/>
    <x v="0"/>
    <x v="0"/>
    <x v="0"/>
    <x v="0"/>
    <x v="0"/>
    <x v="0"/>
  </r>
  <r>
    <x v="0"/>
    <x v="0"/>
    <x v="6"/>
    <x v="0"/>
    <x v="5"/>
    <x v="1"/>
    <x v="0"/>
    <x v="2"/>
    <x v="4"/>
    <x v="2"/>
    <x v="4"/>
    <x v="2"/>
    <x v="0"/>
    <x v="2"/>
    <x v="5"/>
    <x v="2"/>
    <x v="2"/>
    <x v="3"/>
    <x v="3"/>
    <x v="3"/>
    <x v="2"/>
    <x v="0"/>
    <x v="0"/>
    <x v="3"/>
    <x v="2"/>
    <x v="3"/>
    <x v="2"/>
    <x v="0"/>
    <x v="0"/>
    <x v="0"/>
    <x v="0"/>
    <x v="1"/>
    <x v="1"/>
    <x v="2"/>
    <x v="0"/>
    <x v="2"/>
    <x v="0"/>
    <x v="3"/>
    <x v="0"/>
    <x v="0"/>
    <x v="0"/>
    <x v="0"/>
    <x v="0"/>
    <x v="0"/>
    <x v="0"/>
    <x v="0"/>
    <x v="0"/>
    <x v="0"/>
    <x v="0"/>
  </r>
  <r>
    <x v="0"/>
    <x v="0"/>
    <x v="6"/>
    <x v="0"/>
    <x v="3"/>
    <x v="1"/>
    <x v="0"/>
    <x v="0"/>
    <x v="2"/>
    <x v="2"/>
    <x v="5"/>
    <x v="0"/>
    <x v="2"/>
    <x v="0"/>
    <x v="2"/>
    <x v="0"/>
    <x v="0"/>
    <x v="2"/>
    <x v="2"/>
    <x v="2"/>
    <x v="2"/>
    <x v="2"/>
    <x v="2"/>
    <x v="2"/>
    <x v="1"/>
    <x v="0"/>
    <x v="3"/>
    <x v="0"/>
    <x v="4"/>
    <x v="3"/>
    <x v="3"/>
    <x v="0"/>
    <x v="3"/>
    <x v="4"/>
    <x v="1"/>
    <x v="0"/>
    <x v="4"/>
    <x v="2"/>
    <x v="3"/>
    <x v="3"/>
    <x v="0"/>
    <x v="0"/>
    <x v="0"/>
    <x v="0"/>
    <x v="0"/>
    <x v="0"/>
    <x v="0"/>
    <x v="0"/>
    <x v="0"/>
  </r>
  <r>
    <x v="0"/>
    <x v="0"/>
    <x v="6"/>
    <x v="0"/>
    <x v="3"/>
    <x v="1"/>
    <x v="3"/>
    <x v="2"/>
    <x v="1"/>
    <x v="3"/>
    <x v="2"/>
    <x v="0"/>
    <x v="2"/>
    <x v="3"/>
    <x v="0"/>
    <x v="2"/>
    <x v="2"/>
    <x v="2"/>
    <x v="4"/>
    <x v="3"/>
    <x v="2"/>
    <x v="0"/>
    <x v="0"/>
    <x v="2"/>
    <x v="1"/>
    <x v="3"/>
    <x v="0"/>
    <x v="0"/>
    <x v="0"/>
    <x v="0"/>
    <x v="2"/>
    <x v="3"/>
    <x v="0"/>
    <x v="3"/>
    <x v="2"/>
    <x v="2"/>
    <x v="4"/>
    <x v="3"/>
    <x v="0"/>
    <x v="2"/>
    <x v="0"/>
    <x v="0"/>
    <x v="0"/>
    <x v="0"/>
    <x v="0"/>
    <x v="0"/>
    <x v="0"/>
    <x v="0"/>
    <x v="0"/>
  </r>
  <r>
    <x v="0"/>
    <x v="0"/>
    <x v="6"/>
    <x v="0"/>
    <x v="3"/>
    <x v="1"/>
    <x v="2"/>
    <x v="0"/>
    <x v="4"/>
    <x v="0"/>
    <x v="0"/>
    <x v="0"/>
    <x v="3"/>
    <x v="3"/>
    <x v="2"/>
    <x v="0"/>
    <x v="0"/>
    <x v="1"/>
    <x v="1"/>
    <x v="1"/>
    <x v="3"/>
    <x v="0"/>
    <x v="0"/>
    <x v="2"/>
    <x v="2"/>
    <x v="0"/>
    <x v="0"/>
    <x v="2"/>
    <x v="3"/>
    <x v="3"/>
    <x v="2"/>
    <x v="3"/>
    <x v="2"/>
    <x v="1"/>
    <x v="2"/>
    <x v="2"/>
    <x v="0"/>
    <x v="5"/>
    <x v="0"/>
    <x v="4"/>
    <x v="0"/>
    <x v="0"/>
    <x v="0"/>
    <x v="0"/>
    <x v="0"/>
    <x v="0"/>
    <x v="0"/>
    <x v="0"/>
    <x v="0"/>
  </r>
  <r>
    <x v="0"/>
    <x v="0"/>
    <x v="6"/>
    <x v="0"/>
    <x v="1"/>
    <x v="1"/>
    <x v="2"/>
    <x v="2"/>
    <x v="2"/>
    <x v="2"/>
    <x v="5"/>
    <x v="3"/>
    <x v="4"/>
    <x v="3"/>
    <x v="0"/>
    <x v="2"/>
    <x v="2"/>
    <x v="2"/>
    <x v="4"/>
    <x v="3"/>
    <x v="2"/>
    <x v="0"/>
    <x v="0"/>
    <x v="2"/>
    <x v="1"/>
    <x v="5"/>
    <x v="2"/>
    <x v="0"/>
    <x v="0"/>
    <x v="2"/>
    <x v="0"/>
    <x v="2"/>
    <x v="3"/>
    <x v="1"/>
    <x v="3"/>
    <x v="3"/>
    <x v="3"/>
    <x v="3"/>
    <x v="4"/>
    <x v="3"/>
    <x v="0"/>
    <x v="0"/>
    <x v="0"/>
    <x v="0"/>
    <x v="0"/>
    <x v="0"/>
    <x v="0"/>
    <x v="0"/>
    <x v="0"/>
  </r>
  <r>
    <x v="0"/>
    <x v="0"/>
    <x v="6"/>
    <x v="0"/>
    <x v="2"/>
    <x v="1"/>
    <x v="4"/>
    <x v="0"/>
    <x v="0"/>
    <x v="0"/>
    <x v="0"/>
    <x v="4"/>
    <x v="5"/>
    <x v="4"/>
    <x v="4"/>
    <x v="4"/>
    <x v="5"/>
    <x v="2"/>
    <x v="2"/>
    <x v="0"/>
    <x v="3"/>
    <x v="2"/>
    <x v="0"/>
    <x v="0"/>
    <x v="4"/>
    <x v="2"/>
    <x v="3"/>
    <x v="5"/>
    <x v="2"/>
    <x v="3"/>
    <x v="4"/>
    <x v="4"/>
    <x v="2"/>
    <x v="2"/>
    <x v="4"/>
    <x v="4"/>
    <x v="4"/>
    <x v="2"/>
    <x v="3"/>
    <x v="3"/>
    <x v="0"/>
    <x v="0"/>
    <x v="0"/>
    <x v="0"/>
    <x v="0"/>
    <x v="0"/>
    <x v="0"/>
    <x v="0"/>
    <x v="0"/>
  </r>
  <r>
    <x v="0"/>
    <x v="0"/>
    <x v="6"/>
    <x v="0"/>
    <x v="2"/>
    <x v="1"/>
    <x v="0"/>
    <x v="5"/>
    <x v="2"/>
    <x v="3"/>
    <x v="1"/>
    <x v="3"/>
    <x v="1"/>
    <x v="2"/>
    <x v="0"/>
    <x v="3"/>
    <x v="3"/>
    <x v="2"/>
    <x v="2"/>
    <x v="3"/>
    <x v="2"/>
    <x v="1"/>
    <x v="1"/>
    <x v="1"/>
    <x v="0"/>
    <x v="3"/>
    <x v="2"/>
    <x v="0"/>
    <x v="0"/>
    <x v="2"/>
    <x v="0"/>
    <x v="2"/>
    <x v="3"/>
    <x v="1"/>
    <x v="1"/>
    <x v="3"/>
    <x v="3"/>
    <x v="3"/>
    <x v="2"/>
    <x v="2"/>
    <x v="0"/>
    <x v="0"/>
    <x v="0"/>
    <x v="0"/>
    <x v="0"/>
    <x v="0"/>
    <x v="0"/>
    <x v="0"/>
    <x v="0"/>
  </r>
  <r>
    <x v="0"/>
    <x v="0"/>
    <x v="6"/>
    <x v="0"/>
    <x v="5"/>
    <x v="2"/>
    <x v="3"/>
    <x v="2"/>
    <x v="3"/>
    <x v="4"/>
    <x v="2"/>
    <x v="4"/>
    <x v="0"/>
    <x v="2"/>
    <x v="5"/>
    <x v="2"/>
    <x v="6"/>
    <x v="4"/>
    <x v="4"/>
    <x v="4"/>
    <x v="0"/>
    <x v="3"/>
    <x v="4"/>
    <x v="4"/>
    <x v="3"/>
    <x v="5"/>
    <x v="2"/>
    <x v="0"/>
    <x v="0"/>
    <x v="2"/>
    <x v="0"/>
    <x v="3"/>
    <x v="3"/>
    <x v="1"/>
    <x v="3"/>
    <x v="3"/>
    <x v="2"/>
    <x v="5"/>
    <x v="2"/>
    <x v="2"/>
    <x v="0"/>
    <x v="0"/>
    <x v="0"/>
    <x v="0"/>
    <x v="0"/>
    <x v="0"/>
    <x v="0"/>
    <x v="0"/>
    <x v="0"/>
  </r>
  <r>
    <x v="0"/>
    <x v="0"/>
    <x v="6"/>
    <x v="0"/>
    <x v="5"/>
    <x v="1"/>
    <x v="3"/>
    <x v="5"/>
    <x v="3"/>
    <x v="4"/>
    <x v="4"/>
    <x v="2"/>
    <x v="4"/>
    <x v="2"/>
    <x v="5"/>
    <x v="2"/>
    <x v="6"/>
    <x v="3"/>
    <x v="1"/>
    <x v="3"/>
    <x v="2"/>
    <x v="2"/>
    <x v="0"/>
    <x v="4"/>
    <x v="3"/>
    <x v="2"/>
    <x v="5"/>
    <x v="0"/>
    <x v="0"/>
    <x v="2"/>
    <x v="0"/>
    <x v="3"/>
    <x v="5"/>
    <x v="1"/>
    <x v="3"/>
    <x v="2"/>
    <x v="0"/>
    <x v="3"/>
    <x v="0"/>
    <x v="2"/>
    <x v="0"/>
    <x v="0"/>
    <x v="0"/>
    <x v="0"/>
    <x v="0"/>
    <x v="0"/>
    <x v="0"/>
    <x v="0"/>
    <x v="0"/>
  </r>
  <r>
    <x v="0"/>
    <x v="0"/>
    <x v="6"/>
    <x v="0"/>
    <x v="2"/>
    <x v="1"/>
    <x v="2"/>
    <x v="4"/>
    <x v="2"/>
    <x v="3"/>
    <x v="2"/>
    <x v="0"/>
    <x v="2"/>
    <x v="3"/>
    <x v="0"/>
    <x v="0"/>
    <x v="3"/>
    <x v="2"/>
    <x v="2"/>
    <x v="2"/>
    <x v="0"/>
    <x v="2"/>
    <x v="2"/>
    <x v="0"/>
    <x v="1"/>
    <x v="3"/>
    <x v="2"/>
    <x v="2"/>
    <x v="4"/>
    <x v="0"/>
    <x v="3"/>
    <x v="0"/>
    <x v="0"/>
    <x v="1"/>
    <x v="1"/>
    <x v="0"/>
    <x v="2"/>
    <x v="5"/>
    <x v="2"/>
    <x v="0"/>
    <x v="0"/>
    <x v="0"/>
    <x v="0"/>
    <x v="0"/>
    <x v="0"/>
    <x v="0"/>
    <x v="0"/>
    <x v="0"/>
    <x v="0"/>
  </r>
  <r>
    <x v="0"/>
    <x v="0"/>
    <x v="6"/>
    <x v="0"/>
    <x v="2"/>
    <x v="1"/>
    <x v="2"/>
    <x v="2"/>
    <x v="0"/>
    <x v="2"/>
    <x v="3"/>
    <x v="2"/>
    <x v="5"/>
    <x v="3"/>
    <x v="0"/>
    <x v="2"/>
    <x v="6"/>
    <x v="2"/>
    <x v="2"/>
    <x v="2"/>
    <x v="0"/>
    <x v="2"/>
    <x v="2"/>
    <x v="2"/>
    <x v="1"/>
    <x v="3"/>
    <x v="0"/>
    <x v="2"/>
    <x v="0"/>
    <x v="0"/>
    <x v="2"/>
    <x v="2"/>
    <x v="1"/>
    <x v="3"/>
    <x v="1"/>
    <x v="2"/>
    <x v="4"/>
    <x v="5"/>
    <x v="0"/>
    <x v="0"/>
    <x v="0"/>
    <x v="0"/>
    <x v="0"/>
    <x v="0"/>
    <x v="0"/>
    <x v="0"/>
    <x v="0"/>
    <x v="0"/>
    <x v="0"/>
  </r>
  <r>
    <x v="0"/>
    <x v="0"/>
    <x v="6"/>
    <x v="0"/>
    <x v="1"/>
    <x v="0"/>
    <x v="3"/>
    <x v="5"/>
    <x v="2"/>
    <x v="2"/>
    <x v="2"/>
    <x v="3"/>
    <x v="4"/>
    <x v="2"/>
    <x v="5"/>
    <x v="2"/>
    <x v="2"/>
    <x v="3"/>
    <x v="4"/>
    <x v="3"/>
    <x v="2"/>
    <x v="3"/>
    <x v="4"/>
    <x v="3"/>
    <x v="3"/>
    <x v="5"/>
    <x v="5"/>
    <x v="0"/>
    <x v="0"/>
    <x v="2"/>
    <x v="0"/>
    <x v="2"/>
    <x v="5"/>
    <x v="1"/>
    <x v="3"/>
    <x v="3"/>
    <x v="0"/>
    <x v="3"/>
    <x v="2"/>
    <x v="2"/>
    <x v="0"/>
    <x v="0"/>
    <x v="0"/>
    <x v="0"/>
    <x v="0"/>
    <x v="0"/>
    <x v="0"/>
    <x v="0"/>
    <x v="0"/>
  </r>
  <r>
    <x v="0"/>
    <x v="0"/>
    <x v="6"/>
    <x v="0"/>
    <x v="2"/>
    <x v="1"/>
    <x v="2"/>
    <x v="0"/>
    <x v="2"/>
    <x v="2"/>
    <x v="3"/>
    <x v="2"/>
    <x v="2"/>
    <x v="3"/>
    <x v="0"/>
    <x v="3"/>
    <x v="0"/>
    <x v="2"/>
    <x v="3"/>
    <x v="4"/>
    <x v="0"/>
    <x v="2"/>
    <x v="2"/>
    <x v="0"/>
    <x v="4"/>
    <x v="3"/>
    <x v="0"/>
    <x v="5"/>
    <x v="4"/>
    <x v="3"/>
    <x v="3"/>
    <x v="0"/>
    <x v="2"/>
    <x v="1"/>
    <x v="2"/>
    <x v="0"/>
    <x v="4"/>
    <x v="2"/>
    <x v="3"/>
    <x v="4"/>
    <x v="0"/>
    <x v="0"/>
    <x v="0"/>
    <x v="0"/>
    <x v="0"/>
    <x v="0"/>
    <x v="0"/>
    <x v="0"/>
    <x v="0"/>
  </r>
  <r>
    <x v="0"/>
    <x v="0"/>
    <x v="6"/>
    <x v="0"/>
    <x v="1"/>
    <x v="2"/>
    <x v="3"/>
    <x v="2"/>
    <x v="2"/>
    <x v="4"/>
    <x v="4"/>
    <x v="3"/>
    <x v="4"/>
    <x v="3"/>
    <x v="5"/>
    <x v="2"/>
    <x v="3"/>
    <x v="3"/>
    <x v="2"/>
    <x v="2"/>
    <x v="0"/>
    <x v="0"/>
    <x v="4"/>
    <x v="4"/>
    <x v="2"/>
    <x v="3"/>
    <x v="0"/>
    <x v="0"/>
    <x v="0"/>
    <x v="0"/>
    <x v="0"/>
    <x v="3"/>
    <x v="3"/>
    <x v="3"/>
    <x v="1"/>
    <x v="3"/>
    <x v="3"/>
    <x v="3"/>
    <x v="2"/>
    <x v="2"/>
    <x v="0"/>
    <x v="0"/>
    <x v="0"/>
    <x v="0"/>
    <x v="0"/>
    <x v="0"/>
    <x v="0"/>
    <x v="0"/>
    <x v="0"/>
  </r>
  <r>
    <x v="0"/>
    <x v="0"/>
    <x v="6"/>
    <x v="0"/>
    <x v="2"/>
    <x v="1"/>
    <x v="3"/>
    <x v="5"/>
    <x v="2"/>
    <x v="4"/>
    <x v="2"/>
    <x v="3"/>
    <x v="0"/>
    <x v="2"/>
    <x v="0"/>
    <x v="2"/>
    <x v="2"/>
    <x v="3"/>
    <x v="4"/>
    <x v="3"/>
    <x v="0"/>
    <x v="0"/>
    <x v="0"/>
    <x v="2"/>
    <x v="1"/>
    <x v="5"/>
    <x v="2"/>
    <x v="0"/>
    <x v="0"/>
    <x v="2"/>
    <x v="0"/>
    <x v="2"/>
    <x v="3"/>
    <x v="2"/>
    <x v="2"/>
    <x v="2"/>
    <x v="2"/>
    <x v="3"/>
    <x v="2"/>
    <x v="3"/>
    <x v="0"/>
    <x v="0"/>
    <x v="0"/>
    <x v="0"/>
    <x v="0"/>
    <x v="0"/>
    <x v="0"/>
    <x v="0"/>
    <x v="0"/>
  </r>
  <r>
    <x v="0"/>
    <x v="0"/>
    <x v="6"/>
    <x v="0"/>
    <x v="2"/>
    <x v="1"/>
    <x v="0"/>
    <x v="2"/>
    <x v="2"/>
    <x v="3"/>
    <x v="4"/>
    <x v="2"/>
    <x v="0"/>
    <x v="2"/>
    <x v="0"/>
    <x v="3"/>
    <x v="0"/>
    <x v="3"/>
    <x v="2"/>
    <x v="3"/>
    <x v="2"/>
    <x v="1"/>
    <x v="1"/>
    <x v="3"/>
    <x v="3"/>
    <x v="3"/>
    <x v="2"/>
    <x v="0"/>
    <x v="0"/>
    <x v="2"/>
    <x v="2"/>
    <x v="2"/>
    <x v="2"/>
    <x v="0"/>
    <x v="1"/>
    <x v="3"/>
    <x v="4"/>
    <x v="5"/>
    <x v="0"/>
    <x v="3"/>
    <x v="0"/>
    <x v="0"/>
    <x v="0"/>
    <x v="0"/>
    <x v="0"/>
    <x v="0"/>
    <x v="0"/>
    <x v="0"/>
    <x v="0"/>
  </r>
  <r>
    <x v="0"/>
    <x v="0"/>
    <x v="6"/>
    <x v="0"/>
    <x v="2"/>
    <x v="1"/>
    <x v="0"/>
    <x v="2"/>
    <x v="0"/>
    <x v="2"/>
    <x v="0"/>
    <x v="0"/>
    <x v="0"/>
    <x v="2"/>
    <x v="0"/>
    <x v="3"/>
    <x v="0"/>
    <x v="0"/>
    <x v="2"/>
    <x v="3"/>
    <x v="4"/>
    <x v="4"/>
    <x v="0"/>
    <x v="2"/>
    <x v="1"/>
    <x v="5"/>
    <x v="2"/>
    <x v="0"/>
    <x v="0"/>
    <x v="3"/>
    <x v="3"/>
    <x v="4"/>
    <x v="4"/>
    <x v="0"/>
    <x v="2"/>
    <x v="4"/>
    <x v="4"/>
    <x v="2"/>
    <x v="3"/>
    <x v="4"/>
    <x v="0"/>
    <x v="0"/>
    <x v="0"/>
    <x v="0"/>
    <x v="0"/>
    <x v="0"/>
    <x v="0"/>
    <x v="0"/>
    <x v="0"/>
  </r>
  <r>
    <x v="0"/>
    <x v="0"/>
    <x v="6"/>
    <x v="0"/>
    <x v="3"/>
    <x v="0"/>
    <x v="3"/>
    <x v="3"/>
    <x v="4"/>
    <x v="0"/>
    <x v="0"/>
    <x v="4"/>
    <x v="3"/>
    <x v="5"/>
    <x v="3"/>
    <x v="4"/>
    <x v="5"/>
    <x v="0"/>
    <x v="0"/>
    <x v="0"/>
    <x v="3"/>
    <x v="4"/>
    <x v="3"/>
    <x v="0"/>
    <x v="4"/>
    <x v="4"/>
    <x v="4"/>
    <x v="1"/>
    <x v="6"/>
    <x v="1"/>
    <x v="1"/>
    <x v="1"/>
    <x v="1"/>
    <x v="4"/>
    <x v="4"/>
    <x v="4"/>
    <x v="4"/>
    <x v="2"/>
    <x v="3"/>
    <x v="3"/>
    <x v="0"/>
    <x v="0"/>
    <x v="0"/>
    <x v="0"/>
    <x v="0"/>
    <x v="0"/>
    <x v="0"/>
    <x v="0"/>
    <x v="0"/>
  </r>
  <r>
    <x v="0"/>
    <x v="0"/>
    <x v="6"/>
    <x v="0"/>
    <x v="1"/>
    <x v="1"/>
    <x v="3"/>
    <x v="5"/>
    <x v="0"/>
    <x v="3"/>
    <x v="4"/>
    <x v="3"/>
    <x v="2"/>
    <x v="2"/>
    <x v="5"/>
    <x v="2"/>
    <x v="3"/>
    <x v="2"/>
    <x v="4"/>
    <x v="3"/>
    <x v="2"/>
    <x v="0"/>
    <x v="0"/>
    <x v="4"/>
    <x v="2"/>
    <x v="0"/>
    <x v="2"/>
    <x v="3"/>
    <x v="0"/>
    <x v="2"/>
    <x v="2"/>
    <x v="3"/>
    <x v="3"/>
    <x v="1"/>
    <x v="1"/>
    <x v="3"/>
    <x v="2"/>
    <x v="3"/>
    <x v="0"/>
    <x v="0"/>
    <x v="0"/>
    <x v="0"/>
    <x v="0"/>
    <x v="0"/>
    <x v="0"/>
    <x v="0"/>
    <x v="0"/>
    <x v="0"/>
    <x v="0"/>
  </r>
  <r>
    <x v="0"/>
    <x v="0"/>
    <x v="6"/>
    <x v="0"/>
    <x v="5"/>
    <x v="1"/>
    <x v="0"/>
    <x v="0"/>
    <x v="1"/>
    <x v="2"/>
    <x v="1"/>
    <x v="3"/>
    <x v="2"/>
    <x v="3"/>
    <x v="0"/>
    <x v="3"/>
    <x v="3"/>
    <x v="2"/>
    <x v="1"/>
    <x v="2"/>
    <x v="1"/>
    <x v="2"/>
    <x v="2"/>
    <x v="1"/>
    <x v="1"/>
    <x v="3"/>
    <x v="0"/>
    <x v="0"/>
    <x v="0"/>
    <x v="0"/>
    <x v="2"/>
    <x v="2"/>
    <x v="0"/>
    <x v="0"/>
    <x v="2"/>
    <x v="1"/>
    <x v="4"/>
    <x v="5"/>
    <x v="4"/>
    <x v="4"/>
    <x v="0"/>
    <x v="0"/>
    <x v="0"/>
    <x v="0"/>
    <x v="0"/>
    <x v="0"/>
    <x v="0"/>
    <x v="0"/>
    <x v="0"/>
  </r>
  <r>
    <x v="0"/>
    <x v="0"/>
    <x v="6"/>
    <x v="0"/>
    <x v="0"/>
    <x v="0"/>
    <x v="0"/>
    <x v="2"/>
    <x v="2"/>
    <x v="2"/>
    <x v="2"/>
    <x v="3"/>
    <x v="4"/>
    <x v="2"/>
    <x v="0"/>
    <x v="0"/>
    <x v="6"/>
    <x v="3"/>
    <x v="0"/>
    <x v="3"/>
    <x v="2"/>
    <x v="0"/>
    <x v="0"/>
    <x v="3"/>
    <x v="2"/>
    <x v="0"/>
    <x v="3"/>
    <x v="0"/>
    <x v="0"/>
    <x v="2"/>
    <x v="0"/>
    <x v="3"/>
    <x v="3"/>
    <x v="1"/>
    <x v="3"/>
    <x v="3"/>
    <x v="2"/>
    <x v="5"/>
    <x v="0"/>
    <x v="0"/>
    <x v="0"/>
    <x v="0"/>
    <x v="0"/>
    <x v="0"/>
    <x v="0"/>
    <x v="0"/>
    <x v="0"/>
    <x v="0"/>
    <x v="0"/>
  </r>
  <r>
    <x v="0"/>
    <x v="0"/>
    <x v="6"/>
    <x v="0"/>
    <x v="5"/>
    <x v="1"/>
    <x v="0"/>
    <x v="0"/>
    <x v="1"/>
    <x v="2"/>
    <x v="1"/>
    <x v="3"/>
    <x v="2"/>
    <x v="2"/>
    <x v="0"/>
    <x v="3"/>
    <x v="0"/>
    <x v="2"/>
    <x v="4"/>
    <x v="1"/>
    <x v="1"/>
    <x v="1"/>
    <x v="2"/>
    <x v="3"/>
    <x v="1"/>
    <x v="3"/>
    <x v="0"/>
    <x v="0"/>
    <x v="0"/>
    <x v="0"/>
    <x v="2"/>
    <x v="2"/>
    <x v="3"/>
    <x v="0"/>
    <x v="0"/>
    <x v="3"/>
    <x v="4"/>
    <x v="2"/>
    <x v="4"/>
    <x v="0"/>
    <x v="0"/>
    <x v="0"/>
    <x v="0"/>
    <x v="0"/>
    <x v="0"/>
    <x v="0"/>
    <x v="0"/>
    <x v="0"/>
    <x v="0"/>
  </r>
  <r>
    <x v="0"/>
    <x v="0"/>
    <x v="6"/>
    <x v="0"/>
    <x v="1"/>
    <x v="1"/>
    <x v="0"/>
    <x v="2"/>
    <x v="3"/>
    <x v="4"/>
    <x v="2"/>
    <x v="0"/>
    <x v="2"/>
    <x v="2"/>
    <x v="0"/>
    <x v="3"/>
    <x v="3"/>
    <x v="4"/>
    <x v="3"/>
    <x v="3"/>
    <x v="2"/>
    <x v="0"/>
    <x v="0"/>
    <x v="0"/>
    <x v="2"/>
    <x v="3"/>
    <x v="2"/>
    <x v="0"/>
    <x v="0"/>
    <x v="2"/>
    <x v="0"/>
    <x v="0"/>
    <x v="4"/>
    <x v="1"/>
    <x v="3"/>
    <x v="2"/>
    <x v="0"/>
    <x v="3"/>
    <x v="2"/>
    <x v="2"/>
    <x v="0"/>
    <x v="0"/>
    <x v="0"/>
    <x v="0"/>
    <x v="0"/>
    <x v="0"/>
    <x v="0"/>
    <x v="0"/>
    <x v="0"/>
  </r>
  <r>
    <x v="0"/>
    <x v="0"/>
    <x v="6"/>
    <x v="0"/>
    <x v="2"/>
    <x v="0"/>
    <x v="2"/>
    <x v="0"/>
    <x v="4"/>
    <x v="2"/>
    <x v="1"/>
    <x v="2"/>
    <x v="4"/>
    <x v="0"/>
    <x v="4"/>
    <x v="3"/>
    <x v="6"/>
    <x v="2"/>
    <x v="0"/>
    <x v="4"/>
    <x v="3"/>
    <x v="4"/>
    <x v="3"/>
    <x v="5"/>
    <x v="1"/>
    <x v="6"/>
    <x v="4"/>
    <x v="5"/>
    <x v="6"/>
    <x v="3"/>
    <x v="4"/>
    <x v="0"/>
    <x v="3"/>
    <x v="4"/>
    <x v="1"/>
    <x v="4"/>
    <x v="4"/>
    <x v="3"/>
    <x v="4"/>
    <x v="3"/>
    <x v="0"/>
    <x v="0"/>
    <x v="0"/>
    <x v="0"/>
    <x v="0"/>
    <x v="0"/>
    <x v="0"/>
    <x v="0"/>
    <x v="0"/>
  </r>
  <r>
    <x v="0"/>
    <x v="0"/>
    <x v="6"/>
    <x v="0"/>
    <x v="3"/>
    <x v="1"/>
    <x v="2"/>
    <x v="0"/>
    <x v="2"/>
    <x v="2"/>
    <x v="3"/>
    <x v="0"/>
    <x v="2"/>
    <x v="5"/>
    <x v="4"/>
    <x v="0"/>
    <x v="0"/>
    <x v="2"/>
    <x v="2"/>
    <x v="2"/>
    <x v="2"/>
    <x v="0"/>
    <x v="0"/>
    <x v="0"/>
    <x v="4"/>
    <x v="2"/>
    <x v="0"/>
    <x v="0"/>
    <x v="0"/>
    <x v="2"/>
    <x v="0"/>
    <x v="2"/>
    <x v="3"/>
    <x v="0"/>
    <x v="0"/>
    <x v="0"/>
    <x v="2"/>
    <x v="5"/>
    <x v="0"/>
    <x v="0"/>
    <x v="0"/>
    <x v="0"/>
    <x v="0"/>
    <x v="0"/>
    <x v="0"/>
    <x v="0"/>
    <x v="0"/>
    <x v="0"/>
    <x v="0"/>
  </r>
  <r>
    <x v="0"/>
    <x v="0"/>
    <x v="6"/>
    <x v="0"/>
    <x v="2"/>
    <x v="0"/>
    <x v="3"/>
    <x v="5"/>
    <x v="3"/>
    <x v="4"/>
    <x v="5"/>
    <x v="6"/>
    <x v="4"/>
    <x v="2"/>
    <x v="5"/>
    <x v="2"/>
    <x v="2"/>
    <x v="4"/>
    <x v="4"/>
    <x v="0"/>
    <x v="3"/>
    <x v="4"/>
    <x v="3"/>
    <x v="3"/>
    <x v="4"/>
    <x v="3"/>
    <x v="2"/>
    <x v="4"/>
    <x v="2"/>
    <x v="4"/>
    <x v="4"/>
    <x v="4"/>
    <x v="4"/>
    <x v="4"/>
    <x v="1"/>
    <x v="3"/>
    <x v="4"/>
    <x v="2"/>
    <x v="2"/>
    <x v="2"/>
    <x v="0"/>
    <x v="0"/>
    <x v="0"/>
    <x v="0"/>
    <x v="0"/>
    <x v="0"/>
    <x v="0"/>
    <x v="0"/>
    <x v="0"/>
  </r>
  <r>
    <x v="0"/>
    <x v="0"/>
    <x v="6"/>
    <x v="0"/>
    <x v="0"/>
    <x v="0"/>
    <x v="2"/>
    <x v="0"/>
    <x v="0"/>
    <x v="2"/>
    <x v="1"/>
    <x v="4"/>
    <x v="0"/>
    <x v="1"/>
    <x v="2"/>
    <x v="1"/>
    <x v="1"/>
    <x v="2"/>
    <x v="3"/>
    <x v="4"/>
    <x v="4"/>
    <x v="0"/>
    <x v="2"/>
    <x v="0"/>
    <x v="0"/>
    <x v="0"/>
    <x v="3"/>
    <x v="2"/>
    <x v="4"/>
    <x v="3"/>
    <x v="3"/>
    <x v="0"/>
    <x v="0"/>
    <x v="2"/>
    <x v="0"/>
    <x v="0"/>
    <x v="4"/>
    <x v="5"/>
    <x v="3"/>
    <x v="1"/>
    <x v="0"/>
    <x v="0"/>
    <x v="0"/>
    <x v="0"/>
    <x v="0"/>
    <x v="0"/>
    <x v="0"/>
    <x v="0"/>
    <x v="0"/>
  </r>
  <r>
    <x v="0"/>
    <x v="0"/>
    <x v="6"/>
    <x v="0"/>
    <x v="0"/>
    <x v="0"/>
    <x v="2"/>
    <x v="2"/>
    <x v="1"/>
    <x v="1"/>
    <x v="0"/>
    <x v="3"/>
    <x v="0"/>
    <x v="3"/>
    <x v="0"/>
    <x v="0"/>
    <x v="0"/>
    <x v="1"/>
    <x v="3"/>
    <x v="1"/>
    <x v="2"/>
    <x v="1"/>
    <x v="1"/>
    <x v="1"/>
    <x v="0"/>
    <x v="1"/>
    <x v="1"/>
    <x v="0"/>
    <x v="0"/>
    <x v="2"/>
    <x v="0"/>
    <x v="1"/>
    <x v="1"/>
    <x v="0"/>
    <x v="0"/>
    <x v="3"/>
    <x v="0"/>
    <x v="0"/>
    <x v="2"/>
    <x v="2"/>
    <x v="0"/>
    <x v="0"/>
    <x v="0"/>
    <x v="0"/>
    <x v="0"/>
    <x v="0"/>
    <x v="0"/>
    <x v="0"/>
    <x v="0"/>
  </r>
  <r>
    <x v="0"/>
    <x v="0"/>
    <x v="6"/>
    <x v="0"/>
    <x v="1"/>
    <x v="0"/>
    <x v="2"/>
    <x v="0"/>
    <x v="0"/>
    <x v="0"/>
    <x v="5"/>
    <x v="0"/>
    <x v="0"/>
    <x v="0"/>
    <x v="2"/>
    <x v="0"/>
    <x v="0"/>
    <x v="2"/>
    <x v="3"/>
    <x v="2"/>
    <x v="2"/>
    <x v="0"/>
    <x v="2"/>
    <x v="2"/>
    <x v="4"/>
    <x v="0"/>
    <x v="3"/>
    <x v="3"/>
    <x v="0"/>
    <x v="0"/>
    <x v="2"/>
    <x v="1"/>
    <x v="1"/>
    <x v="2"/>
    <x v="2"/>
    <x v="2"/>
    <x v="1"/>
    <x v="3"/>
    <x v="0"/>
    <x v="1"/>
    <x v="0"/>
    <x v="0"/>
    <x v="0"/>
    <x v="0"/>
    <x v="0"/>
    <x v="0"/>
    <x v="0"/>
    <x v="0"/>
    <x v="0"/>
  </r>
  <r>
    <x v="0"/>
    <x v="0"/>
    <x v="6"/>
    <x v="0"/>
    <x v="0"/>
    <x v="0"/>
    <x v="0"/>
    <x v="2"/>
    <x v="2"/>
    <x v="3"/>
    <x v="2"/>
    <x v="3"/>
    <x v="4"/>
    <x v="3"/>
    <x v="0"/>
    <x v="0"/>
    <x v="3"/>
    <x v="3"/>
    <x v="4"/>
    <x v="4"/>
    <x v="2"/>
    <x v="2"/>
    <x v="2"/>
    <x v="2"/>
    <x v="2"/>
    <x v="2"/>
    <x v="3"/>
    <x v="0"/>
    <x v="0"/>
    <x v="2"/>
    <x v="4"/>
    <x v="0"/>
    <x v="0"/>
    <x v="0"/>
    <x v="0"/>
    <x v="0"/>
    <x v="3"/>
    <x v="3"/>
    <x v="0"/>
    <x v="0"/>
    <x v="0"/>
    <x v="0"/>
    <x v="0"/>
    <x v="0"/>
    <x v="0"/>
    <x v="0"/>
    <x v="0"/>
    <x v="0"/>
    <x v="0"/>
  </r>
  <r>
    <x v="0"/>
    <x v="0"/>
    <x v="6"/>
    <x v="0"/>
    <x v="0"/>
    <x v="1"/>
    <x v="2"/>
    <x v="0"/>
    <x v="2"/>
    <x v="2"/>
    <x v="3"/>
    <x v="3"/>
    <x v="4"/>
    <x v="0"/>
    <x v="2"/>
    <x v="0"/>
    <x v="6"/>
    <x v="2"/>
    <x v="3"/>
    <x v="2"/>
    <x v="5"/>
    <x v="0"/>
    <x v="0"/>
    <x v="2"/>
    <x v="1"/>
    <x v="2"/>
    <x v="3"/>
    <x v="0"/>
    <x v="0"/>
    <x v="0"/>
    <x v="2"/>
    <x v="0"/>
    <x v="0"/>
    <x v="2"/>
    <x v="1"/>
    <x v="0"/>
    <x v="1"/>
    <x v="5"/>
    <x v="0"/>
    <x v="0"/>
    <x v="0"/>
    <x v="0"/>
    <x v="0"/>
    <x v="0"/>
    <x v="0"/>
    <x v="0"/>
    <x v="0"/>
    <x v="0"/>
    <x v="0"/>
  </r>
  <r>
    <x v="0"/>
    <x v="0"/>
    <x v="6"/>
    <x v="0"/>
    <x v="0"/>
    <x v="1"/>
    <x v="2"/>
    <x v="0"/>
    <x v="2"/>
    <x v="0"/>
    <x v="3"/>
    <x v="2"/>
    <x v="5"/>
    <x v="0"/>
    <x v="4"/>
    <x v="3"/>
    <x v="5"/>
    <x v="0"/>
    <x v="1"/>
    <x v="2"/>
    <x v="1"/>
    <x v="0"/>
    <x v="0"/>
    <x v="0"/>
    <x v="1"/>
    <x v="3"/>
    <x v="2"/>
    <x v="0"/>
    <x v="4"/>
    <x v="0"/>
    <x v="2"/>
    <x v="2"/>
    <x v="0"/>
    <x v="3"/>
    <x v="1"/>
    <x v="4"/>
    <x v="4"/>
    <x v="2"/>
    <x v="3"/>
    <x v="0"/>
    <x v="0"/>
    <x v="0"/>
    <x v="0"/>
    <x v="0"/>
    <x v="0"/>
    <x v="0"/>
    <x v="0"/>
    <x v="0"/>
    <x v="0"/>
  </r>
  <r>
    <x v="0"/>
    <x v="0"/>
    <x v="6"/>
    <x v="0"/>
    <x v="3"/>
    <x v="1"/>
    <x v="2"/>
    <x v="0"/>
    <x v="0"/>
    <x v="0"/>
    <x v="0"/>
    <x v="0"/>
    <x v="5"/>
    <x v="5"/>
    <x v="4"/>
    <x v="0"/>
    <x v="6"/>
    <x v="2"/>
    <x v="3"/>
    <x v="0"/>
    <x v="4"/>
    <x v="2"/>
    <x v="3"/>
    <x v="0"/>
    <x v="1"/>
    <x v="0"/>
    <x v="2"/>
    <x v="2"/>
    <x v="3"/>
    <x v="3"/>
    <x v="4"/>
    <x v="4"/>
    <x v="2"/>
    <x v="4"/>
    <x v="2"/>
    <x v="0"/>
    <x v="4"/>
    <x v="2"/>
    <x v="3"/>
    <x v="1"/>
    <x v="0"/>
    <x v="0"/>
    <x v="0"/>
    <x v="0"/>
    <x v="0"/>
    <x v="0"/>
    <x v="0"/>
    <x v="0"/>
    <x v="0"/>
  </r>
  <r>
    <x v="0"/>
    <x v="0"/>
    <x v="6"/>
    <x v="0"/>
    <x v="0"/>
    <x v="1"/>
    <x v="2"/>
    <x v="0"/>
    <x v="4"/>
    <x v="0"/>
    <x v="0"/>
    <x v="4"/>
    <x v="5"/>
    <x v="0"/>
    <x v="4"/>
    <x v="4"/>
    <x v="5"/>
    <x v="1"/>
    <x v="2"/>
    <x v="4"/>
    <x v="5"/>
    <x v="1"/>
    <x v="0"/>
    <x v="0"/>
    <x v="1"/>
    <x v="2"/>
    <x v="0"/>
    <x v="3"/>
    <x v="4"/>
    <x v="3"/>
    <x v="4"/>
    <x v="0"/>
    <x v="2"/>
    <x v="2"/>
    <x v="4"/>
    <x v="4"/>
    <x v="4"/>
    <x v="2"/>
    <x v="4"/>
    <x v="1"/>
    <x v="0"/>
    <x v="0"/>
    <x v="0"/>
    <x v="0"/>
    <x v="0"/>
    <x v="0"/>
    <x v="0"/>
    <x v="0"/>
    <x v="0"/>
  </r>
  <r>
    <x v="0"/>
    <x v="0"/>
    <x v="6"/>
    <x v="0"/>
    <x v="1"/>
    <x v="1"/>
    <x v="0"/>
    <x v="2"/>
    <x v="3"/>
    <x v="2"/>
    <x v="2"/>
    <x v="2"/>
    <x v="2"/>
    <x v="3"/>
    <x v="0"/>
    <x v="3"/>
    <x v="0"/>
    <x v="2"/>
    <x v="3"/>
    <x v="3"/>
    <x v="2"/>
    <x v="0"/>
    <x v="0"/>
    <x v="2"/>
    <x v="1"/>
    <x v="2"/>
    <x v="0"/>
    <x v="0"/>
    <x v="0"/>
    <x v="2"/>
    <x v="0"/>
    <x v="3"/>
    <x v="3"/>
    <x v="3"/>
    <x v="3"/>
    <x v="3"/>
    <x v="2"/>
    <x v="5"/>
    <x v="0"/>
    <x v="2"/>
    <x v="0"/>
    <x v="0"/>
    <x v="0"/>
    <x v="0"/>
    <x v="0"/>
    <x v="0"/>
    <x v="0"/>
    <x v="0"/>
    <x v="0"/>
  </r>
  <r>
    <x v="0"/>
    <x v="0"/>
    <x v="6"/>
    <x v="0"/>
    <x v="1"/>
    <x v="0"/>
    <x v="0"/>
    <x v="2"/>
    <x v="3"/>
    <x v="2"/>
    <x v="2"/>
    <x v="3"/>
    <x v="0"/>
    <x v="0"/>
    <x v="4"/>
    <x v="3"/>
    <x v="3"/>
    <x v="2"/>
    <x v="3"/>
    <x v="2"/>
    <x v="0"/>
    <x v="4"/>
    <x v="2"/>
    <x v="2"/>
    <x v="2"/>
    <x v="0"/>
    <x v="0"/>
    <x v="0"/>
    <x v="0"/>
    <x v="0"/>
    <x v="2"/>
    <x v="0"/>
    <x v="4"/>
    <x v="2"/>
    <x v="1"/>
    <x v="0"/>
    <x v="2"/>
    <x v="2"/>
    <x v="0"/>
    <x v="3"/>
    <x v="0"/>
    <x v="0"/>
    <x v="0"/>
    <x v="0"/>
    <x v="0"/>
    <x v="0"/>
    <x v="0"/>
    <x v="0"/>
    <x v="0"/>
  </r>
  <r>
    <x v="0"/>
    <x v="0"/>
    <x v="6"/>
    <x v="0"/>
    <x v="1"/>
    <x v="1"/>
    <x v="2"/>
    <x v="5"/>
    <x v="0"/>
    <x v="3"/>
    <x v="4"/>
    <x v="6"/>
    <x v="0"/>
    <x v="2"/>
    <x v="0"/>
    <x v="2"/>
    <x v="3"/>
    <x v="3"/>
    <x v="4"/>
    <x v="5"/>
    <x v="5"/>
    <x v="3"/>
    <x v="4"/>
    <x v="4"/>
    <x v="3"/>
    <x v="2"/>
    <x v="3"/>
    <x v="5"/>
    <x v="4"/>
    <x v="0"/>
    <x v="3"/>
    <x v="2"/>
    <x v="2"/>
    <x v="1"/>
    <x v="1"/>
    <x v="2"/>
    <x v="4"/>
    <x v="2"/>
    <x v="3"/>
    <x v="3"/>
    <x v="0"/>
    <x v="0"/>
    <x v="0"/>
    <x v="0"/>
    <x v="0"/>
    <x v="0"/>
    <x v="0"/>
    <x v="0"/>
    <x v="0"/>
  </r>
  <r>
    <x v="0"/>
    <x v="0"/>
    <x v="6"/>
    <x v="0"/>
    <x v="1"/>
    <x v="0"/>
    <x v="0"/>
    <x v="0"/>
    <x v="0"/>
    <x v="2"/>
    <x v="5"/>
    <x v="4"/>
    <x v="1"/>
    <x v="3"/>
    <x v="5"/>
    <x v="3"/>
    <x v="3"/>
    <x v="0"/>
    <x v="4"/>
    <x v="3"/>
    <x v="2"/>
    <x v="4"/>
    <x v="3"/>
    <x v="0"/>
    <x v="1"/>
    <x v="5"/>
    <x v="5"/>
    <x v="5"/>
    <x v="0"/>
    <x v="4"/>
    <x v="0"/>
    <x v="4"/>
    <x v="4"/>
    <x v="1"/>
    <x v="3"/>
    <x v="2"/>
    <x v="0"/>
    <x v="0"/>
    <x v="0"/>
    <x v="2"/>
    <x v="0"/>
    <x v="0"/>
    <x v="0"/>
    <x v="0"/>
    <x v="0"/>
    <x v="0"/>
    <x v="0"/>
    <x v="0"/>
    <x v="0"/>
  </r>
  <r>
    <x v="0"/>
    <x v="0"/>
    <x v="6"/>
    <x v="0"/>
    <x v="2"/>
    <x v="0"/>
    <x v="2"/>
    <x v="0"/>
    <x v="2"/>
    <x v="2"/>
    <x v="0"/>
    <x v="0"/>
    <x v="2"/>
    <x v="5"/>
    <x v="2"/>
    <x v="0"/>
    <x v="0"/>
    <x v="2"/>
    <x v="4"/>
    <x v="0"/>
    <x v="0"/>
    <x v="4"/>
    <x v="3"/>
    <x v="2"/>
    <x v="4"/>
    <x v="5"/>
    <x v="2"/>
    <x v="3"/>
    <x v="0"/>
    <x v="3"/>
    <x v="3"/>
    <x v="0"/>
    <x v="2"/>
    <x v="3"/>
    <x v="0"/>
    <x v="4"/>
    <x v="4"/>
    <x v="2"/>
    <x v="4"/>
    <x v="0"/>
    <x v="0"/>
    <x v="0"/>
    <x v="0"/>
    <x v="0"/>
    <x v="0"/>
    <x v="0"/>
    <x v="0"/>
    <x v="0"/>
    <x v="0"/>
  </r>
  <r>
    <x v="0"/>
    <x v="0"/>
    <x v="6"/>
    <x v="0"/>
    <x v="1"/>
    <x v="0"/>
    <x v="2"/>
    <x v="5"/>
    <x v="4"/>
    <x v="0"/>
    <x v="3"/>
    <x v="0"/>
    <x v="2"/>
    <x v="2"/>
    <x v="5"/>
    <x v="2"/>
    <x v="2"/>
    <x v="2"/>
    <x v="2"/>
    <x v="3"/>
    <x v="0"/>
    <x v="3"/>
    <x v="2"/>
    <x v="0"/>
    <x v="2"/>
    <x v="3"/>
    <x v="2"/>
    <x v="0"/>
    <x v="0"/>
    <x v="2"/>
    <x v="0"/>
    <x v="1"/>
    <x v="5"/>
    <x v="1"/>
    <x v="3"/>
    <x v="2"/>
    <x v="4"/>
    <x v="0"/>
    <x v="2"/>
    <x v="0"/>
    <x v="0"/>
    <x v="0"/>
    <x v="0"/>
    <x v="0"/>
    <x v="0"/>
    <x v="0"/>
    <x v="0"/>
    <x v="0"/>
    <x v="0"/>
  </r>
  <r>
    <x v="0"/>
    <x v="0"/>
    <x v="6"/>
    <x v="0"/>
    <x v="2"/>
    <x v="0"/>
    <x v="2"/>
    <x v="4"/>
    <x v="1"/>
    <x v="2"/>
    <x v="1"/>
    <x v="0"/>
    <x v="2"/>
    <x v="0"/>
    <x v="0"/>
    <x v="0"/>
    <x v="3"/>
    <x v="3"/>
    <x v="3"/>
    <x v="2"/>
    <x v="2"/>
    <x v="0"/>
    <x v="0"/>
    <x v="2"/>
    <x v="2"/>
    <x v="3"/>
    <x v="2"/>
    <x v="0"/>
    <x v="0"/>
    <x v="0"/>
    <x v="3"/>
    <x v="0"/>
    <x v="2"/>
    <x v="2"/>
    <x v="3"/>
    <x v="2"/>
    <x v="1"/>
    <x v="5"/>
    <x v="0"/>
    <x v="1"/>
    <x v="0"/>
    <x v="0"/>
    <x v="0"/>
    <x v="0"/>
    <x v="0"/>
    <x v="0"/>
    <x v="0"/>
    <x v="0"/>
    <x v="0"/>
  </r>
  <r>
    <x v="0"/>
    <x v="0"/>
    <x v="6"/>
    <x v="0"/>
    <x v="3"/>
    <x v="0"/>
    <x v="3"/>
    <x v="4"/>
    <x v="0"/>
    <x v="2"/>
    <x v="2"/>
    <x v="2"/>
    <x v="4"/>
    <x v="3"/>
    <x v="0"/>
    <x v="3"/>
    <x v="0"/>
    <x v="3"/>
    <x v="4"/>
    <x v="2"/>
    <x v="0"/>
    <x v="0"/>
    <x v="4"/>
    <x v="4"/>
    <x v="3"/>
    <x v="2"/>
    <x v="1"/>
    <x v="0"/>
    <x v="0"/>
    <x v="2"/>
    <x v="0"/>
    <x v="3"/>
    <x v="1"/>
    <x v="1"/>
    <x v="3"/>
    <x v="1"/>
    <x v="3"/>
    <x v="3"/>
    <x v="2"/>
    <x v="2"/>
    <x v="0"/>
    <x v="0"/>
    <x v="0"/>
    <x v="0"/>
    <x v="0"/>
    <x v="0"/>
    <x v="0"/>
    <x v="0"/>
    <x v="0"/>
  </r>
  <r>
    <x v="0"/>
    <x v="0"/>
    <x v="6"/>
    <x v="0"/>
    <x v="3"/>
    <x v="1"/>
    <x v="0"/>
    <x v="5"/>
    <x v="2"/>
    <x v="3"/>
    <x v="2"/>
    <x v="3"/>
    <x v="0"/>
    <x v="2"/>
    <x v="0"/>
    <x v="2"/>
    <x v="0"/>
    <x v="3"/>
    <x v="2"/>
    <x v="3"/>
    <x v="2"/>
    <x v="0"/>
    <x v="0"/>
    <x v="3"/>
    <x v="2"/>
    <x v="3"/>
    <x v="0"/>
    <x v="0"/>
    <x v="0"/>
    <x v="2"/>
    <x v="0"/>
    <x v="3"/>
    <x v="5"/>
    <x v="1"/>
    <x v="3"/>
    <x v="3"/>
    <x v="0"/>
    <x v="0"/>
    <x v="0"/>
    <x v="0"/>
    <x v="0"/>
    <x v="0"/>
    <x v="0"/>
    <x v="0"/>
    <x v="0"/>
    <x v="0"/>
    <x v="0"/>
    <x v="0"/>
    <x v="0"/>
  </r>
  <r>
    <x v="0"/>
    <x v="0"/>
    <x v="6"/>
    <x v="0"/>
    <x v="2"/>
    <x v="0"/>
    <x v="3"/>
    <x v="2"/>
    <x v="4"/>
    <x v="2"/>
    <x v="4"/>
    <x v="0"/>
    <x v="0"/>
    <x v="2"/>
    <x v="0"/>
    <x v="3"/>
    <x v="3"/>
    <x v="3"/>
    <x v="0"/>
    <x v="3"/>
    <x v="0"/>
    <x v="0"/>
    <x v="2"/>
    <x v="2"/>
    <x v="1"/>
    <x v="3"/>
    <x v="2"/>
    <x v="0"/>
    <x v="0"/>
    <x v="2"/>
    <x v="0"/>
    <x v="3"/>
    <x v="3"/>
    <x v="2"/>
    <x v="1"/>
    <x v="0"/>
    <x v="4"/>
    <x v="5"/>
    <x v="0"/>
    <x v="0"/>
    <x v="0"/>
    <x v="0"/>
    <x v="0"/>
    <x v="0"/>
    <x v="0"/>
    <x v="0"/>
    <x v="0"/>
    <x v="0"/>
    <x v="0"/>
  </r>
  <r>
    <x v="0"/>
    <x v="0"/>
    <x v="6"/>
    <x v="0"/>
    <x v="0"/>
    <x v="1"/>
    <x v="2"/>
    <x v="0"/>
    <x v="2"/>
    <x v="2"/>
    <x v="3"/>
    <x v="0"/>
    <x v="5"/>
    <x v="0"/>
    <x v="2"/>
    <x v="0"/>
    <x v="6"/>
    <x v="2"/>
    <x v="3"/>
    <x v="2"/>
    <x v="2"/>
    <x v="2"/>
    <x v="2"/>
    <x v="0"/>
    <x v="1"/>
    <x v="0"/>
    <x v="3"/>
    <x v="3"/>
    <x v="0"/>
    <x v="3"/>
    <x v="3"/>
    <x v="0"/>
    <x v="0"/>
    <x v="2"/>
    <x v="1"/>
    <x v="0"/>
    <x v="0"/>
    <x v="0"/>
    <x v="0"/>
    <x v="0"/>
    <x v="0"/>
    <x v="0"/>
    <x v="0"/>
    <x v="0"/>
    <x v="0"/>
    <x v="0"/>
    <x v="0"/>
    <x v="0"/>
    <x v="0"/>
  </r>
  <r>
    <x v="0"/>
    <x v="0"/>
    <x v="6"/>
    <x v="0"/>
    <x v="1"/>
    <x v="0"/>
    <x v="4"/>
    <x v="0"/>
    <x v="4"/>
    <x v="0"/>
    <x v="3"/>
    <x v="0"/>
    <x v="0"/>
    <x v="3"/>
    <x v="0"/>
    <x v="0"/>
    <x v="5"/>
    <x v="0"/>
    <x v="3"/>
    <x v="1"/>
    <x v="3"/>
    <x v="4"/>
    <x v="3"/>
    <x v="0"/>
    <x v="0"/>
    <x v="5"/>
    <x v="5"/>
    <x v="4"/>
    <x v="3"/>
    <x v="4"/>
    <x v="2"/>
    <x v="4"/>
    <x v="4"/>
    <x v="4"/>
    <x v="0"/>
    <x v="4"/>
    <x v="0"/>
    <x v="3"/>
    <x v="0"/>
    <x v="1"/>
    <x v="0"/>
    <x v="0"/>
    <x v="0"/>
    <x v="0"/>
    <x v="0"/>
    <x v="0"/>
    <x v="0"/>
    <x v="0"/>
    <x v="0"/>
  </r>
  <r>
    <x v="0"/>
    <x v="0"/>
    <x v="6"/>
    <x v="0"/>
    <x v="2"/>
    <x v="1"/>
    <x v="3"/>
    <x v="1"/>
    <x v="2"/>
    <x v="2"/>
    <x v="2"/>
    <x v="0"/>
    <x v="0"/>
    <x v="0"/>
    <x v="0"/>
    <x v="3"/>
    <x v="3"/>
    <x v="3"/>
    <x v="0"/>
    <x v="2"/>
    <x v="6"/>
    <x v="0"/>
    <x v="0"/>
    <x v="2"/>
    <x v="2"/>
    <x v="3"/>
    <x v="0"/>
    <x v="0"/>
    <x v="3"/>
    <x v="2"/>
    <x v="2"/>
    <x v="2"/>
    <x v="3"/>
    <x v="2"/>
    <x v="1"/>
    <x v="2"/>
    <x v="4"/>
    <x v="2"/>
    <x v="3"/>
    <x v="0"/>
    <x v="0"/>
    <x v="0"/>
    <x v="0"/>
    <x v="0"/>
    <x v="0"/>
    <x v="0"/>
    <x v="0"/>
    <x v="0"/>
    <x v="0"/>
  </r>
  <r>
    <x v="0"/>
    <x v="0"/>
    <x v="6"/>
    <x v="0"/>
    <x v="3"/>
    <x v="1"/>
    <x v="0"/>
    <x v="2"/>
    <x v="4"/>
    <x v="2"/>
    <x v="2"/>
    <x v="4"/>
    <x v="4"/>
    <x v="3"/>
    <x v="0"/>
    <x v="0"/>
    <x v="6"/>
    <x v="3"/>
    <x v="2"/>
    <x v="2"/>
    <x v="5"/>
    <x v="0"/>
    <x v="4"/>
    <x v="2"/>
    <x v="4"/>
    <x v="3"/>
    <x v="0"/>
    <x v="0"/>
    <x v="0"/>
    <x v="2"/>
    <x v="0"/>
    <x v="0"/>
    <x v="3"/>
    <x v="2"/>
    <x v="0"/>
    <x v="2"/>
    <x v="4"/>
    <x v="5"/>
    <x v="2"/>
    <x v="0"/>
    <x v="0"/>
    <x v="0"/>
    <x v="0"/>
    <x v="0"/>
    <x v="0"/>
    <x v="0"/>
    <x v="0"/>
    <x v="0"/>
    <x v="0"/>
  </r>
  <r>
    <x v="0"/>
    <x v="0"/>
    <x v="6"/>
    <x v="0"/>
    <x v="0"/>
    <x v="1"/>
    <x v="2"/>
    <x v="2"/>
    <x v="1"/>
    <x v="3"/>
    <x v="4"/>
    <x v="2"/>
    <x v="2"/>
    <x v="0"/>
    <x v="0"/>
    <x v="3"/>
    <x v="3"/>
    <x v="2"/>
    <x v="4"/>
    <x v="3"/>
    <x v="2"/>
    <x v="2"/>
    <x v="0"/>
    <x v="3"/>
    <x v="2"/>
    <x v="0"/>
    <x v="3"/>
    <x v="0"/>
    <x v="0"/>
    <x v="0"/>
    <x v="0"/>
    <x v="2"/>
    <x v="4"/>
    <x v="0"/>
    <x v="1"/>
    <x v="0"/>
    <x v="0"/>
    <x v="0"/>
    <x v="2"/>
    <x v="2"/>
    <x v="0"/>
    <x v="0"/>
    <x v="0"/>
    <x v="0"/>
    <x v="0"/>
    <x v="0"/>
    <x v="0"/>
    <x v="0"/>
    <x v="0"/>
  </r>
  <r>
    <x v="0"/>
    <x v="0"/>
    <x v="6"/>
    <x v="0"/>
    <x v="2"/>
    <x v="0"/>
    <x v="0"/>
    <x v="2"/>
    <x v="0"/>
    <x v="1"/>
    <x v="1"/>
    <x v="2"/>
    <x v="2"/>
    <x v="3"/>
    <x v="0"/>
    <x v="3"/>
    <x v="3"/>
    <x v="2"/>
    <x v="3"/>
    <x v="2"/>
    <x v="4"/>
    <x v="2"/>
    <x v="2"/>
    <x v="2"/>
    <x v="1"/>
    <x v="3"/>
    <x v="2"/>
    <x v="2"/>
    <x v="4"/>
    <x v="3"/>
    <x v="3"/>
    <x v="0"/>
    <x v="0"/>
    <x v="1"/>
    <x v="3"/>
    <x v="0"/>
    <x v="4"/>
    <x v="0"/>
    <x v="3"/>
    <x v="3"/>
    <x v="0"/>
    <x v="0"/>
    <x v="0"/>
    <x v="0"/>
    <x v="0"/>
    <x v="0"/>
    <x v="0"/>
    <x v="0"/>
    <x v="0"/>
  </r>
  <r>
    <x v="0"/>
    <x v="0"/>
    <x v="6"/>
    <x v="0"/>
    <x v="1"/>
    <x v="1"/>
    <x v="0"/>
    <x v="0"/>
    <x v="2"/>
    <x v="2"/>
    <x v="2"/>
    <x v="2"/>
    <x v="4"/>
    <x v="3"/>
    <x v="0"/>
    <x v="3"/>
    <x v="0"/>
    <x v="3"/>
    <x v="2"/>
    <x v="2"/>
    <x v="1"/>
    <x v="0"/>
    <x v="1"/>
    <x v="2"/>
    <x v="2"/>
    <x v="2"/>
    <x v="3"/>
    <x v="3"/>
    <x v="4"/>
    <x v="0"/>
    <x v="3"/>
    <x v="0"/>
    <x v="2"/>
    <x v="2"/>
    <x v="1"/>
    <x v="2"/>
    <x v="0"/>
    <x v="1"/>
    <x v="2"/>
    <x v="4"/>
    <x v="0"/>
    <x v="0"/>
    <x v="0"/>
    <x v="0"/>
    <x v="0"/>
    <x v="0"/>
    <x v="0"/>
    <x v="0"/>
    <x v="0"/>
  </r>
  <r>
    <x v="0"/>
    <x v="0"/>
    <x v="6"/>
    <x v="0"/>
    <x v="1"/>
    <x v="1"/>
    <x v="3"/>
    <x v="5"/>
    <x v="2"/>
    <x v="3"/>
    <x v="4"/>
    <x v="3"/>
    <x v="4"/>
    <x v="2"/>
    <x v="0"/>
    <x v="2"/>
    <x v="3"/>
    <x v="2"/>
    <x v="3"/>
    <x v="3"/>
    <x v="2"/>
    <x v="0"/>
    <x v="2"/>
    <x v="2"/>
    <x v="2"/>
    <x v="2"/>
    <x v="0"/>
    <x v="3"/>
    <x v="0"/>
    <x v="0"/>
    <x v="2"/>
    <x v="3"/>
    <x v="3"/>
    <x v="3"/>
    <x v="1"/>
    <x v="3"/>
    <x v="3"/>
    <x v="3"/>
    <x v="2"/>
    <x v="0"/>
    <x v="0"/>
    <x v="0"/>
    <x v="0"/>
    <x v="0"/>
    <x v="0"/>
    <x v="0"/>
    <x v="0"/>
    <x v="0"/>
    <x v="0"/>
  </r>
  <r>
    <x v="0"/>
    <x v="0"/>
    <x v="6"/>
    <x v="0"/>
    <x v="1"/>
    <x v="0"/>
    <x v="2"/>
    <x v="2"/>
    <x v="4"/>
    <x v="2"/>
    <x v="3"/>
    <x v="0"/>
    <x v="2"/>
    <x v="3"/>
    <x v="2"/>
    <x v="0"/>
    <x v="3"/>
    <x v="2"/>
    <x v="3"/>
    <x v="4"/>
    <x v="2"/>
    <x v="2"/>
    <x v="3"/>
    <x v="0"/>
    <x v="1"/>
    <x v="4"/>
    <x v="4"/>
    <x v="2"/>
    <x v="0"/>
    <x v="3"/>
    <x v="3"/>
    <x v="0"/>
    <x v="2"/>
    <x v="2"/>
    <x v="0"/>
    <x v="0"/>
    <x v="4"/>
    <x v="5"/>
    <x v="0"/>
    <x v="0"/>
    <x v="0"/>
    <x v="0"/>
    <x v="0"/>
    <x v="0"/>
    <x v="0"/>
    <x v="0"/>
    <x v="0"/>
    <x v="0"/>
    <x v="0"/>
  </r>
  <r>
    <x v="0"/>
    <x v="0"/>
    <x v="6"/>
    <x v="0"/>
    <x v="2"/>
    <x v="0"/>
    <x v="2"/>
    <x v="0"/>
    <x v="1"/>
    <x v="0"/>
    <x v="1"/>
    <x v="4"/>
    <x v="1"/>
    <x v="1"/>
    <x v="2"/>
    <x v="0"/>
    <x v="1"/>
    <x v="2"/>
    <x v="0"/>
    <x v="4"/>
    <x v="0"/>
    <x v="1"/>
    <x v="1"/>
    <x v="0"/>
    <x v="4"/>
    <x v="3"/>
    <x v="2"/>
    <x v="0"/>
    <x v="0"/>
    <x v="0"/>
    <x v="3"/>
    <x v="0"/>
    <x v="1"/>
    <x v="0"/>
    <x v="0"/>
    <x v="4"/>
    <x v="4"/>
    <x v="0"/>
    <x v="2"/>
    <x v="0"/>
    <x v="0"/>
    <x v="0"/>
    <x v="0"/>
    <x v="0"/>
    <x v="0"/>
    <x v="0"/>
    <x v="0"/>
    <x v="0"/>
    <x v="0"/>
  </r>
  <r>
    <x v="0"/>
    <x v="0"/>
    <x v="6"/>
    <x v="0"/>
    <x v="2"/>
    <x v="0"/>
    <x v="0"/>
    <x v="2"/>
    <x v="4"/>
    <x v="2"/>
    <x v="3"/>
    <x v="2"/>
    <x v="0"/>
    <x v="3"/>
    <x v="2"/>
    <x v="2"/>
    <x v="3"/>
    <x v="2"/>
    <x v="2"/>
    <x v="2"/>
    <x v="0"/>
    <x v="2"/>
    <x v="2"/>
    <x v="2"/>
    <x v="2"/>
    <x v="3"/>
    <x v="2"/>
    <x v="0"/>
    <x v="0"/>
    <x v="2"/>
    <x v="3"/>
    <x v="1"/>
    <x v="2"/>
    <x v="2"/>
    <x v="1"/>
    <x v="2"/>
    <x v="4"/>
    <x v="5"/>
    <x v="0"/>
    <x v="4"/>
    <x v="0"/>
    <x v="0"/>
    <x v="0"/>
    <x v="0"/>
    <x v="0"/>
    <x v="0"/>
    <x v="0"/>
    <x v="0"/>
    <x v="0"/>
  </r>
  <r>
    <x v="0"/>
    <x v="0"/>
    <x v="6"/>
    <x v="0"/>
    <x v="1"/>
    <x v="0"/>
    <x v="4"/>
    <x v="4"/>
    <x v="3"/>
    <x v="0"/>
    <x v="0"/>
    <x v="4"/>
    <x v="5"/>
    <x v="0"/>
    <x v="5"/>
    <x v="0"/>
    <x v="3"/>
    <x v="1"/>
    <x v="0"/>
    <x v="1"/>
    <x v="0"/>
    <x v="1"/>
    <x v="2"/>
    <x v="1"/>
    <x v="2"/>
    <x v="4"/>
    <x v="4"/>
    <x v="0"/>
    <x v="0"/>
    <x v="1"/>
    <x v="0"/>
    <x v="1"/>
    <x v="0"/>
    <x v="2"/>
    <x v="1"/>
    <x v="1"/>
    <x v="3"/>
    <x v="3"/>
    <x v="0"/>
    <x v="0"/>
    <x v="0"/>
    <x v="0"/>
    <x v="0"/>
    <x v="0"/>
    <x v="0"/>
    <x v="0"/>
    <x v="0"/>
    <x v="0"/>
    <x v="0"/>
  </r>
  <r>
    <x v="0"/>
    <x v="0"/>
    <x v="6"/>
    <x v="0"/>
    <x v="3"/>
    <x v="1"/>
    <x v="3"/>
    <x v="5"/>
    <x v="3"/>
    <x v="4"/>
    <x v="4"/>
    <x v="6"/>
    <x v="4"/>
    <x v="2"/>
    <x v="5"/>
    <x v="2"/>
    <x v="2"/>
    <x v="4"/>
    <x v="4"/>
    <x v="3"/>
    <x v="2"/>
    <x v="3"/>
    <x v="4"/>
    <x v="4"/>
    <x v="3"/>
    <x v="5"/>
    <x v="5"/>
    <x v="0"/>
    <x v="0"/>
    <x v="2"/>
    <x v="0"/>
    <x v="3"/>
    <x v="5"/>
    <x v="1"/>
    <x v="3"/>
    <x v="3"/>
    <x v="3"/>
    <x v="3"/>
    <x v="2"/>
    <x v="2"/>
    <x v="0"/>
    <x v="0"/>
    <x v="0"/>
    <x v="0"/>
    <x v="0"/>
    <x v="0"/>
    <x v="0"/>
    <x v="0"/>
    <x v="0"/>
  </r>
  <r>
    <x v="0"/>
    <x v="0"/>
    <x v="6"/>
    <x v="0"/>
    <x v="3"/>
    <x v="0"/>
    <x v="2"/>
    <x v="0"/>
    <x v="4"/>
    <x v="0"/>
    <x v="2"/>
    <x v="4"/>
    <x v="3"/>
    <x v="1"/>
    <x v="0"/>
    <x v="0"/>
    <x v="3"/>
    <x v="0"/>
    <x v="2"/>
    <x v="3"/>
    <x v="2"/>
    <x v="1"/>
    <x v="2"/>
    <x v="2"/>
    <x v="1"/>
    <x v="3"/>
    <x v="0"/>
    <x v="0"/>
    <x v="0"/>
    <x v="0"/>
    <x v="0"/>
    <x v="4"/>
    <x v="4"/>
    <x v="2"/>
    <x v="0"/>
    <x v="4"/>
    <x v="4"/>
    <x v="4"/>
    <x v="0"/>
    <x v="1"/>
    <x v="0"/>
    <x v="0"/>
    <x v="0"/>
    <x v="0"/>
    <x v="0"/>
    <x v="0"/>
    <x v="0"/>
    <x v="0"/>
    <x v="0"/>
  </r>
  <r>
    <x v="0"/>
    <x v="0"/>
    <x v="6"/>
    <x v="0"/>
    <x v="3"/>
    <x v="1"/>
    <x v="4"/>
    <x v="3"/>
    <x v="4"/>
    <x v="0"/>
    <x v="2"/>
    <x v="4"/>
    <x v="3"/>
    <x v="4"/>
    <x v="3"/>
    <x v="0"/>
    <x v="2"/>
    <x v="3"/>
    <x v="0"/>
    <x v="2"/>
    <x v="3"/>
    <x v="4"/>
    <x v="3"/>
    <x v="0"/>
    <x v="4"/>
    <x v="5"/>
    <x v="5"/>
    <x v="0"/>
    <x v="3"/>
    <x v="4"/>
    <x v="3"/>
    <x v="4"/>
    <x v="4"/>
    <x v="3"/>
    <x v="1"/>
    <x v="1"/>
    <x v="2"/>
    <x v="2"/>
    <x v="1"/>
    <x v="3"/>
    <x v="0"/>
    <x v="0"/>
    <x v="0"/>
    <x v="0"/>
    <x v="0"/>
    <x v="0"/>
    <x v="0"/>
    <x v="0"/>
    <x v="0"/>
  </r>
  <r>
    <x v="0"/>
    <x v="0"/>
    <x v="6"/>
    <x v="0"/>
    <x v="3"/>
    <x v="0"/>
    <x v="2"/>
    <x v="0"/>
    <x v="4"/>
    <x v="1"/>
    <x v="0"/>
    <x v="0"/>
    <x v="3"/>
    <x v="3"/>
    <x v="2"/>
    <x v="4"/>
    <x v="6"/>
    <x v="2"/>
    <x v="3"/>
    <x v="4"/>
    <x v="5"/>
    <x v="4"/>
    <x v="3"/>
    <x v="2"/>
    <x v="2"/>
    <x v="0"/>
    <x v="0"/>
    <x v="3"/>
    <x v="0"/>
    <x v="0"/>
    <x v="4"/>
    <x v="1"/>
    <x v="2"/>
    <x v="2"/>
    <x v="4"/>
    <x v="4"/>
    <x v="0"/>
    <x v="2"/>
    <x v="1"/>
    <x v="1"/>
    <x v="0"/>
    <x v="0"/>
    <x v="0"/>
    <x v="0"/>
    <x v="0"/>
    <x v="0"/>
    <x v="0"/>
    <x v="0"/>
    <x v="0"/>
  </r>
  <r>
    <x v="0"/>
    <x v="0"/>
    <x v="6"/>
    <x v="0"/>
    <x v="0"/>
    <x v="1"/>
    <x v="5"/>
    <x v="2"/>
    <x v="0"/>
    <x v="3"/>
    <x v="5"/>
    <x v="5"/>
    <x v="6"/>
    <x v="0"/>
    <x v="6"/>
    <x v="0"/>
    <x v="0"/>
    <x v="2"/>
    <x v="5"/>
    <x v="1"/>
    <x v="2"/>
    <x v="0"/>
    <x v="0"/>
    <x v="1"/>
    <x v="1"/>
    <x v="5"/>
    <x v="0"/>
    <x v="0"/>
    <x v="0"/>
    <x v="4"/>
    <x v="5"/>
    <x v="4"/>
    <x v="1"/>
    <x v="4"/>
    <x v="3"/>
    <x v="2"/>
    <x v="0"/>
    <x v="1"/>
    <x v="0"/>
    <x v="0"/>
    <x v="0"/>
    <x v="0"/>
    <x v="0"/>
    <x v="0"/>
    <x v="0"/>
    <x v="0"/>
    <x v="0"/>
    <x v="0"/>
    <x v="0"/>
  </r>
  <r>
    <x v="0"/>
    <x v="0"/>
    <x v="6"/>
    <x v="0"/>
    <x v="0"/>
    <x v="0"/>
    <x v="0"/>
    <x v="5"/>
    <x v="2"/>
    <x v="3"/>
    <x v="2"/>
    <x v="3"/>
    <x v="5"/>
    <x v="0"/>
    <x v="0"/>
    <x v="3"/>
    <x v="3"/>
    <x v="3"/>
    <x v="2"/>
    <x v="3"/>
    <x v="1"/>
    <x v="0"/>
    <x v="0"/>
    <x v="2"/>
    <x v="1"/>
    <x v="3"/>
    <x v="2"/>
    <x v="1"/>
    <x v="1"/>
    <x v="0"/>
    <x v="2"/>
    <x v="1"/>
    <x v="3"/>
    <x v="3"/>
    <x v="2"/>
    <x v="2"/>
    <x v="0"/>
    <x v="3"/>
    <x v="2"/>
    <x v="0"/>
    <x v="0"/>
    <x v="0"/>
    <x v="0"/>
    <x v="0"/>
    <x v="0"/>
    <x v="0"/>
    <x v="0"/>
    <x v="0"/>
    <x v="0"/>
  </r>
  <r>
    <x v="0"/>
    <x v="0"/>
    <x v="6"/>
    <x v="0"/>
    <x v="0"/>
    <x v="1"/>
    <x v="0"/>
    <x v="0"/>
    <x v="0"/>
    <x v="2"/>
    <x v="3"/>
    <x v="4"/>
    <x v="5"/>
    <x v="0"/>
    <x v="2"/>
    <x v="0"/>
    <x v="0"/>
    <x v="2"/>
    <x v="2"/>
    <x v="4"/>
    <x v="0"/>
    <x v="2"/>
    <x v="0"/>
    <x v="0"/>
    <x v="2"/>
    <x v="0"/>
    <x v="0"/>
    <x v="0"/>
    <x v="0"/>
    <x v="0"/>
    <x v="3"/>
    <x v="0"/>
    <x v="4"/>
    <x v="2"/>
    <x v="2"/>
    <x v="0"/>
    <x v="0"/>
    <x v="5"/>
    <x v="4"/>
    <x v="0"/>
    <x v="0"/>
    <x v="0"/>
    <x v="0"/>
    <x v="0"/>
    <x v="0"/>
    <x v="0"/>
    <x v="0"/>
    <x v="0"/>
    <x v="0"/>
  </r>
  <r>
    <x v="0"/>
    <x v="0"/>
    <x v="6"/>
    <x v="0"/>
    <x v="0"/>
    <x v="0"/>
    <x v="3"/>
    <x v="2"/>
    <x v="1"/>
    <x v="4"/>
    <x v="4"/>
    <x v="1"/>
    <x v="1"/>
    <x v="2"/>
    <x v="5"/>
    <x v="2"/>
    <x v="2"/>
    <x v="1"/>
    <x v="5"/>
    <x v="3"/>
    <x v="2"/>
    <x v="1"/>
    <x v="1"/>
    <x v="1"/>
    <x v="0"/>
    <x v="1"/>
    <x v="1"/>
    <x v="0"/>
    <x v="0"/>
    <x v="2"/>
    <x v="0"/>
    <x v="1"/>
    <x v="1"/>
    <x v="1"/>
    <x v="0"/>
    <x v="2"/>
    <x v="3"/>
    <x v="3"/>
    <x v="2"/>
    <x v="2"/>
    <x v="0"/>
    <x v="0"/>
    <x v="0"/>
    <x v="0"/>
    <x v="0"/>
    <x v="0"/>
    <x v="0"/>
    <x v="0"/>
    <x v="0"/>
  </r>
  <r>
    <x v="0"/>
    <x v="0"/>
    <x v="6"/>
    <x v="0"/>
    <x v="0"/>
    <x v="1"/>
    <x v="0"/>
    <x v="2"/>
    <x v="2"/>
    <x v="3"/>
    <x v="2"/>
    <x v="2"/>
    <x v="2"/>
    <x v="3"/>
    <x v="0"/>
    <x v="2"/>
    <x v="0"/>
    <x v="3"/>
    <x v="2"/>
    <x v="2"/>
    <x v="0"/>
    <x v="0"/>
    <x v="0"/>
    <x v="3"/>
    <x v="2"/>
    <x v="3"/>
    <x v="2"/>
    <x v="0"/>
    <x v="0"/>
    <x v="2"/>
    <x v="0"/>
    <x v="2"/>
    <x v="3"/>
    <x v="1"/>
    <x v="1"/>
    <x v="3"/>
    <x v="3"/>
    <x v="3"/>
    <x v="2"/>
    <x v="2"/>
    <x v="0"/>
    <x v="0"/>
    <x v="0"/>
    <x v="0"/>
    <x v="0"/>
    <x v="0"/>
    <x v="0"/>
    <x v="0"/>
    <x v="0"/>
  </r>
  <r>
    <x v="0"/>
    <x v="0"/>
    <x v="6"/>
    <x v="0"/>
    <x v="1"/>
    <x v="0"/>
    <x v="1"/>
    <x v="2"/>
    <x v="0"/>
    <x v="2"/>
    <x v="5"/>
    <x v="2"/>
    <x v="6"/>
    <x v="3"/>
    <x v="6"/>
    <x v="3"/>
    <x v="4"/>
    <x v="3"/>
    <x v="2"/>
    <x v="0"/>
    <x v="3"/>
    <x v="2"/>
    <x v="2"/>
    <x v="2"/>
    <x v="1"/>
    <x v="4"/>
    <x v="1"/>
    <x v="0"/>
    <x v="0"/>
    <x v="2"/>
    <x v="0"/>
    <x v="0"/>
    <x v="2"/>
    <x v="2"/>
    <x v="2"/>
    <x v="0"/>
    <x v="5"/>
    <x v="4"/>
    <x v="5"/>
    <x v="5"/>
    <x v="0"/>
    <x v="0"/>
    <x v="0"/>
    <x v="0"/>
    <x v="0"/>
    <x v="0"/>
    <x v="0"/>
    <x v="0"/>
    <x v="0"/>
  </r>
  <r>
    <x v="0"/>
    <x v="0"/>
    <x v="6"/>
    <x v="0"/>
    <x v="3"/>
    <x v="0"/>
    <x v="2"/>
    <x v="0"/>
    <x v="0"/>
    <x v="0"/>
    <x v="2"/>
    <x v="0"/>
    <x v="1"/>
    <x v="2"/>
    <x v="2"/>
    <x v="3"/>
    <x v="6"/>
    <x v="0"/>
    <x v="1"/>
    <x v="3"/>
    <x v="2"/>
    <x v="2"/>
    <x v="0"/>
    <x v="1"/>
    <x v="0"/>
    <x v="3"/>
    <x v="2"/>
    <x v="1"/>
    <x v="4"/>
    <x v="0"/>
    <x v="2"/>
    <x v="1"/>
    <x v="1"/>
    <x v="3"/>
    <x v="0"/>
    <x v="0"/>
    <x v="4"/>
    <x v="2"/>
    <x v="3"/>
    <x v="1"/>
    <x v="0"/>
    <x v="0"/>
    <x v="0"/>
    <x v="0"/>
    <x v="0"/>
    <x v="0"/>
    <x v="0"/>
    <x v="0"/>
    <x v="0"/>
  </r>
  <r>
    <x v="0"/>
    <x v="0"/>
    <x v="6"/>
    <x v="0"/>
    <x v="1"/>
    <x v="1"/>
    <x v="0"/>
    <x v="2"/>
    <x v="2"/>
    <x v="4"/>
    <x v="2"/>
    <x v="2"/>
    <x v="0"/>
    <x v="3"/>
    <x v="5"/>
    <x v="3"/>
    <x v="3"/>
    <x v="3"/>
    <x v="2"/>
    <x v="3"/>
    <x v="0"/>
    <x v="0"/>
    <x v="0"/>
    <x v="3"/>
    <x v="2"/>
    <x v="0"/>
    <x v="0"/>
    <x v="3"/>
    <x v="0"/>
    <x v="0"/>
    <x v="2"/>
    <x v="2"/>
    <x v="3"/>
    <x v="3"/>
    <x v="3"/>
    <x v="2"/>
    <x v="2"/>
    <x v="0"/>
    <x v="4"/>
    <x v="4"/>
    <x v="0"/>
    <x v="0"/>
    <x v="0"/>
    <x v="0"/>
    <x v="0"/>
    <x v="0"/>
    <x v="0"/>
    <x v="0"/>
    <x v="0"/>
  </r>
  <r>
    <x v="0"/>
    <x v="0"/>
    <x v="6"/>
    <x v="0"/>
    <x v="0"/>
    <x v="0"/>
    <x v="0"/>
    <x v="2"/>
    <x v="3"/>
    <x v="3"/>
    <x v="4"/>
    <x v="2"/>
    <x v="4"/>
    <x v="2"/>
    <x v="0"/>
    <x v="2"/>
    <x v="2"/>
    <x v="2"/>
    <x v="2"/>
    <x v="3"/>
    <x v="2"/>
    <x v="2"/>
    <x v="0"/>
    <x v="3"/>
    <x v="1"/>
    <x v="2"/>
    <x v="2"/>
    <x v="0"/>
    <x v="0"/>
    <x v="0"/>
    <x v="0"/>
    <x v="0"/>
    <x v="0"/>
    <x v="1"/>
    <x v="2"/>
    <x v="2"/>
    <x v="0"/>
    <x v="3"/>
    <x v="2"/>
    <x v="2"/>
    <x v="0"/>
    <x v="0"/>
    <x v="0"/>
    <x v="0"/>
    <x v="0"/>
    <x v="0"/>
    <x v="0"/>
    <x v="0"/>
    <x v="0"/>
  </r>
  <r>
    <x v="0"/>
    <x v="0"/>
    <x v="6"/>
    <x v="0"/>
    <x v="1"/>
    <x v="1"/>
    <x v="3"/>
    <x v="5"/>
    <x v="3"/>
    <x v="4"/>
    <x v="4"/>
    <x v="3"/>
    <x v="0"/>
    <x v="2"/>
    <x v="5"/>
    <x v="2"/>
    <x v="0"/>
    <x v="3"/>
    <x v="3"/>
    <x v="3"/>
    <x v="2"/>
    <x v="3"/>
    <x v="4"/>
    <x v="4"/>
    <x v="3"/>
    <x v="5"/>
    <x v="5"/>
    <x v="0"/>
    <x v="0"/>
    <x v="2"/>
    <x v="0"/>
    <x v="3"/>
    <x v="5"/>
    <x v="1"/>
    <x v="3"/>
    <x v="3"/>
    <x v="3"/>
    <x v="3"/>
    <x v="2"/>
    <x v="2"/>
    <x v="0"/>
    <x v="0"/>
    <x v="0"/>
    <x v="0"/>
    <x v="0"/>
    <x v="0"/>
    <x v="0"/>
    <x v="0"/>
    <x v="0"/>
  </r>
  <r>
    <x v="0"/>
    <x v="0"/>
    <x v="3"/>
    <x v="0"/>
    <x v="1"/>
    <x v="1"/>
    <x v="2"/>
    <x v="3"/>
    <x v="0"/>
    <x v="2"/>
    <x v="3"/>
    <x v="0"/>
    <x v="0"/>
    <x v="3"/>
    <x v="0"/>
    <x v="1"/>
    <x v="2"/>
    <x v="0"/>
    <x v="0"/>
    <x v="4"/>
    <x v="2"/>
    <x v="2"/>
    <x v="3"/>
    <x v="0"/>
    <x v="1"/>
    <x v="2"/>
    <x v="2"/>
    <x v="1"/>
    <x v="0"/>
    <x v="3"/>
    <x v="4"/>
    <x v="4"/>
    <x v="2"/>
    <x v="0"/>
    <x v="0"/>
    <x v="0"/>
    <x v="0"/>
    <x v="5"/>
    <x v="4"/>
    <x v="4"/>
    <x v="0"/>
    <x v="0"/>
    <x v="0"/>
    <x v="0"/>
    <x v="0"/>
    <x v="0"/>
    <x v="0"/>
    <x v="0"/>
    <x v="0"/>
  </r>
  <r>
    <x v="0"/>
    <x v="0"/>
    <x v="2"/>
    <x v="0"/>
    <x v="1"/>
    <x v="1"/>
    <x v="2"/>
    <x v="0"/>
    <x v="2"/>
    <x v="3"/>
    <x v="5"/>
    <x v="2"/>
    <x v="2"/>
    <x v="5"/>
    <x v="6"/>
    <x v="3"/>
    <x v="6"/>
    <x v="0"/>
    <x v="3"/>
    <x v="2"/>
    <x v="0"/>
    <x v="4"/>
    <x v="3"/>
    <x v="2"/>
    <x v="4"/>
    <x v="0"/>
    <x v="3"/>
    <x v="4"/>
    <x v="3"/>
    <x v="3"/>
    <x v="4"/>
    <x v="4"/>
    <x v="2"/>
    <x v="2"/>
    <x v="2"/>
    <x v="4"/>
    <x v="0"/>
    <x v="5"/>
    <x v="0"/>
    <x v="2"/>
    <x v="0"/>
    <x v="0"/>
    <x v="0"/>
    <x v="0"/>
    <x v="0"/>
    <x v="0"/>
    <x v="0"/>
    <x v="0"/>
    <x v="0"/>
  </r>
  <r>
    <x v="0"/>
    <x v="0"/>
    <x v="6"/>
    <x v="0"/>
    <x v="2"/>
    <x v="1"/>
    <x v="3"/>
    <x v="5"/>
    <x v="2"/>
    <x v="4"/>
    <x v="3"/>
    <x v="6"/>
    <x v="5"/>
    <x v="3"/>
    <x v="5"/>
    <x v="0"/>
    <x v="2"/>
    <x v="2"/>
    <x v="4"/>
    <x v="3"/>
    <x v="0"/>
    <x v="0"/>
    <x v="0"/>
    <x v="4"/>
    <x v="1"/>
    <x v="0"/>
    <x v="3"/>
    <x v="0"/>
    <x v="4"/>
    <x v="0"/>
    <x v="2"/>
    <x v="0"/>
    <x v="2"/>
    <x v="1"/>
    <x v="1"/>
    <x v="2"/>
    <x v="4"/>
    <x v="3"/>
    <x v="2"/>
    <x v="3"/>
    <x v="0"/>
    <x v="0"/>
    <x v="0"/>
    <x v="0"/>
    <x v="0"/>
    <x v="0"/>
    <x v="0"/>
    <x v="0"/>
    <x v="0"/>
  </r>
  <r>
    <x v="0"/>
    <x v="0"/>
    <x v="4"/>
    <x v="0"/>
    <x v="3"/>
    <x v="0"/>
    <x v="0"/>
    <x v="0"/>
    <x v="2"/>
    <x v="2"/>
    <x v="3"/>
    <x v="0"/>
    <x v="2"/>
    <x v="0"/>
    <x v="2"/>
    <x v="3"/>
    <x v="0"/>
    <x v="3"/>
    <x v="3"/>
    <x v="4"/>
    <x v="5"/>
    <x v="0"/>
    <x v="0"/>
    <x v="3"/>
    <x v="4"/>
    <x v="0"/>
    <x v="3"/>
    <x v="3"/>
    <x v="4"/>
    <x v="0"/>
    <x v="2"/>
    <x v="0"/>
    <x v="2"/>
    <x v="2"/>
    <x v="1"/>
    <x v="2"/>
    <x v="2"/>
    <x v="0"/>
    <x v="0"/>
    <x v="0"/>
    <x v="0"/>
    <x v="0"/>
    <x v="0"/>
    <x v="0"/>
    <x v="0"/>
    <x v="0"/>
    <x v="0"/>
    <x v="0"/>
    <x v="0"/>
  </r>
  <r>
    <x v="0"/>
    <x v="0"/>
    <x v="4"/>
    <x v="0"/>
    <x v="3"/>
    <x v="1"/>
    <x v="2"/>
    <x v="0"/>
    <x v="2"/>
    <x v="3"/>
    <x v="3"/>
    <x v="2"/>
    <x v="0"/>
    <x v="3"/>
    <x v="0"/>
    <x v="3"/>
    <x v="0"/>
    <x v="3"/>
    <x v="2"/>
    <x v="1"/>
    <x v="1"/>
    <x v="1"/>
    <x v="0"/>
    <x v="3"/>
    <x v="1"/>
    <x v="0"/>
    <x v="3"/>
    <x v="0"/>
    <x v="0"/>
    <x v="2"/>
    <x v="0"/>
    <x v="2"/>
    <x v="0"/>
    <x v="3"/>
    <x v="1"/>
    <x v="2"/>
    <x v="1"/>
    <x v="0"/>
    <x v="2"/>
    <x v="2"/>
    <x v="0"/>
    <x v="0"/>
    <x v="0"/>
    <x v="0"/>
    <x v="0"/>
    <x v="0"/>
    <x v="0"/>
    <x v="0"/>
    <x v="0"/>
  </r>
  <r>
    <x v="0"/>
    <x v="0"/>
    <x v="4"/>
    <x v="0"/>
    <x v="3"/>
    <x v="1"/>
    <x v="0"/>
    <x v="2"/>
    <x v="1"/>
    <x v="2"/>
    <x v="2"/>
    <x v="2"/>
    <x v="2"/>
    <x v="3"/>
    <x v="2"/>
    <x v="5"/>
    <x v="0"/>
    <x v="3"/>
    <x v="2"/>
    <x v="4"/>
    <x v="3"/>
    <x v="0"/>
    <x v="0"/>
    <x v="3"/>
    <x v="2"/>
    <x v="2"/>
    <x v="0"/>
    <x v="1"/>
    <x v="1"/>
    <x v="3"/>
    <x v="3"/>
    <x v="0"/>
    <x v="2"/>
    <x v="2"/>
    <x v="1"/>
    <x v="0"/>
    <x v="4"/>
    <x v="2"/>
    <x v="0"/>
    <x v="0"/>
    <x v="0"/>
    <x v="0"/>
    <x v="0"/>
    <x v="0"/>
    <x v="0"/>
    <x v="0"/>
    <x v="0"/>
    <x v="0"/>
    <x v="0"/>
  </r>
  <r>
    <x v="0"/>
    <x v="0"/>
    <x v="4"/>
    <x v="0"/>
    <x v="3"/>
    <x v="0"/>
    <x v="0"/>
    <x v="0"/>
    <x v="2"/>
    <x v="1"/>
    <x v="3"/>
    <x v="0"/>
    <x v="2"/>
    <x v="3"/>
    <x v="0"/>
    <x v="3"/>
    <x v="2"/>
    <x v="1"/>
    <x v="1"/>
    <x v="4"/>
    <x v="1"/>
    <x v="1"/>
    <x v="1"/>
    <x v="1"/>
    <x v="0"/>
    <x v="2"/>
    <x v="3"/>
    <x v="0"/>
    <x v="0"/>
    <x v="0"/>
    <x v="1"/>
    <x v="1"/>
    <x v="1"/>
    <x v="0"/>
    <x v="0"/>
    <x v="0"/>
    <x v="4"/>
    <x v="0"/>
    <x v="1"/>
    <x v="3"/>
    <x v="0"/>
    <x v="0"/>
    <x v="0"/>
    <x v="0"/>
    <x v="0"/>
    <x v="0"/>
    <x v="0"/>
    <x v="0"/>
    <x v="0"/>
  </r>
  <r>
    <x v="0"/>
    <x v="0"/>
    <x v="4"/>
    <x v="0"/>
    <x v="3"/>
    <x v="1"/>
    <x v="0"/>
    <x v="2"/>
    <x v="2"/>
    <x v="2"/>
    <x v="3"/>
    <x v="3"/>
    <x v="0"/>
    <x v="0"/>
    <x v="0"/>
    <x v="0"/>
    <x v="6"/>
    <x v="3"/>
    <x v="2"/>
    <x v="2"/>
    <x v="2"/>
    <x v="3"/>
    <x v="4"/>
    <x v="3"/>
    <x v="4"/>
    <x v="3"/>
    <x v="0"/>
    <x v="0"/>
    <x v="0"/>
    <x v="2"/>
    <x v="0"/>
    <x v="3"/>
    <x v="3"/>
    <x v="1"/>
    <x v="2"/>
    <x v="2"/>
    <x v="3"/>
    <x v="0"/>
    <x v="2"/>
    <x v="2"/>
    <x v="0"/>
    <x v="0"/>
    <x v="0"/>
    <x v="0"/>
    <x v="0"/>
    <x v="0"/>
    <x v="0"/>
    <x v="0"/>
    <x v="0"/>
  </r>
  <r>
    <x v="0"/>
    <x v="0"/>
    <x v="4"/>
    <x v="0"/>
    <x v="3"/>
    <x v="0"/>
    <x v="0"/>
    <x v="2"/>
    <x v="2"/>
    <x v="4"/>
    <x v="2"/>
    <x v="3"/>
    <x v="4"/>
    <x v="3"/>
    <x v="5"/>
    <x v="2"/>
    <x v="6"/>
    <x v="3"/>
    <x v="4"/>
    <x v="4"/>
    <x v="0"/>
    <x v="3"/>
    <x v="2"/>
    <x v="3"/>
    <x v="2"/>
    <x v="0"/>
    <x v="3"/>
    <x v="0"/>
    <x v="0"/>
    <x v="0"/>
    <x v="3"/>
    <x v="3"/>
    <x v="2"/>
    <x v="1"/>
    <x v="1"/>
    <x v="2"/>
    <x v="2"/>
    <x v="0"/>
    <x v="2"/>
    <x v="2"/>
    <x v="0"/>
    <x v="0"/>
    <x v="0"/>
    <x v="0"/>
    <x v="0"/>
    <x v="0"/>
    <x v="0"/>
    <x v="0"/>
    <x v="0"/>
  </r>
  <r>
    <x v="0"/>
    <x v="0"/>
    <x v="4"/>
    <x v="0"/>
    <x v="3"/>
    <x v="0"/>
    <x v="2"/>
    <x v="2"/>
    <x v="4"/>
    <x v="3"/>
    <x v="4"/>
    <x v="0"/>
    <x v="2"/>
    <x v="0"/>
    <x v="0"/>
    <x v="0"/>
    <x v="3"/>
    <x v="0"/>
    <x v="2"/>
    <x v="0"/>
    <x v="2"/>
    <x v="0"/>
    <x v="4"/>
    <x v="3"/>
    <x v="1"/>
    <x v="0"/>
    <x v="0"/>
    <x v="3"/>
    <x v="0"/>
    <x v="0"/>
    <x v="0"/>
    <x v="2"/>
    <x v="0"/>
    <x v="3"/>
    <x v="1"/>
    <x v="3"/>
    <x v="4"/>
    <x v="5"/>
    <x v="0"/>
    <x v="2"/>
    <x v="0"/>
    <x v="0"/>
    <x v="0"/>
    <x v="0"/>
    <x v="0"/>
    <x v="0"/>
    <x v="0"/>
    <x v="0"/>
    <x v="0"/>
  </r>
  <r>
    <x v="0"/>
    <x v="0"/>
    <x v="4"/>
    <x v="0"/>
    <x v="3"/>
    <x v="0"/>
    <x v="0"/>
    <x v="2"/>
    <x v="0"/>
    <x v="2"/>
    <x v="2"/>
    <x v="0"/>
    <x v="0"/>
    <x v="2"/>
    <x v="5"/>
    <x v="2"/>
    <x v="2"/>
    <x v="3"/>
    <x v="3"/>
    <x v="4"/>
    <x v="0"/>
    <x v="0"/>
    <x v="4"/>
    <x v="2"/>
    <x v="1"/>
    <x v="2"/>
    <x v="0"/>
    <x v="0"/>
    <x v="0"/>
    <x v="2"/>
    <x v="2"/>
    <x v="2"/>
    <x v="2"/>
    <x v="1"/>
    <x v="2"/>
    <x v="3"/>
    <x v="2"/>
    <x v="0"/>
    <x v="2"/>
    <x v="2"/>
    <x v="0"/>
    <x v="0"/>
    <x v="0"/>
    <x v="0"/>
    <x v="0"/>
    <x v="0"/>
    <x v="0"/>
    <x v="0"/>
    <x v="0"/>
  </r>
  <r>
    <x v="0"/>
    <x v="0"/>
    <x v="4"/>
    <x v="0"/>
    <x v="3"/>
    <x v="0"/>
    <x v="3"/>
    <x v="2"/>
    <x v="2"/>
    <x v="3"/>
    <x v="2"/>
    <x v="2"/>
    <x v="0"/>
    <x v="3"/>
    <x v="0"/>
    <x v="3"/>
    <x v="6"/>
    <x v="3"/>
    <x v="1"/>
    <x v="2"/>
    <x v="1"/>
    <x v="3"/>
    <x v="4"/>
    <x v="1"/>
    <x v="0"/>
    <x v="3"/>
    <x v="2"/>
    <x v="0"/>
    <x v="0"/>
    <x v="2"/>
    <x v="0"/>
    <x v="1"/>
    <x v="1"/>
    <x v="3"/>
    <x v="0"/>
    <x v="3"/>
    <x v="0"/>
    <x v="5"/>
    <x v="1"/>
    <x v="2"/>
    <x v="0"/>
    <x v="0"/>
    <x v="0"/>
    <x v="0"/>
    <x v="0"/>
    <x v="0"/>
    <x v="0"/>
    <x v="0"/>
    <x v="0"/>
  </r>
  <r>
    <x v="0"/>
    <x v="0"/>
    <x v="4"/>
    <x v="0"/>
    <x v="3"/>
    <x v="0"/>
    <x v="5"/>
    <x v="5"/>
    <x v="3"/>
    <x v="2"/>
    <x v="2"/>
    <x v="2"/>
    <x v="4"/>
    <x v="2"/>
    <x v="5"/>
    <x v="0"/>
    <x v="0"/>
    <x v="2"/>
    <x v="4"/>
    <x v="0"/>
    <x v="4"/>
    <x v="2"/>
    <x v="3"/>
    <x v="0"/>
    <x v="4"/>
    <x v="2"/>
    <x v="5"/>
    <x v="5"/>
    <x v="0"/>
    <x v="3"/>
    <x v="2"/>
    <x v="4"/>
    <x v="3"/>
    <x v="2"/>
    <x v="1"/>
    <x v="2"/>
    <x v="4"/>
    <x v="2"/>
    <x v="0"/>
    <x v="2"/>
    <x v="0"/>
    <x v="0"/>
    <x v="0"/>
    <x v="0"/>
    <x v="0"/>
    <x v="0"/>
    <x v="0"/>
    <x v="0"/>
    <x v="0"/>
  </r>
  <r>
    <x v="0"/>
    <x v="0"/>
    <x v="4"/>
    <x v="0"/>
    <x v="3"/>
    <x v="1"/>
    <x v="2"/>
    <x v="0"/>
    <x v="2"/>
    <x v="3"/>
    <x v="2"/>
    <x v="2"/>
    <x v="1"/>
    <x v="0"/>
    <x v="1"/>
    <x v="1"/>
    <x v="1"/>
    <x v="1"/>
    <x v="1"/>
    <x v="4"/>
    <x v="0"/>
    <x v="0"/>
    <x v="0"/>
    <x v="1"/>
    <x v="1"/>
    <x v="0"/>
    <x v="0"/>
    <x v="0"/>
    <x v="0"/>
    <x v="0"/>
    <x v="2"/>
    <x v="0"/>
    <x v="2"/>
    <x v="0"/>
    <x v="0"/>
    <x v="2"/>
    <x v="4"/>
    <x v="5"/>
    <x v="0"/>
    <x v="0"/>
    <x v="0"/>
    <x v="0"/>
    <x v="0"/>
    <x v="0"/>
    <x v="0"/>
    <x v="0"/>
    <x v="0"/>
    <x v="0"/>
    <x v="0"/>
  </r>
  <r>
    <x v="0"/>
    <x v="0"/>
    <x v="4"/>
    <x v="0"/>
    <x v="3"/>
    <x v="1"/>
    <x v="0"/>
    <x v="5"/>
    <x v="2"/>
    <x v="3"/>
    <x v="4"/>
    <x v="3"/>
    <x v="4"/>
    <x v="3"/>
    <x v="5"/>
    <x v="3"/>
    <x v="0"/>
    <x v="3"/>
    <x v="3"/>
    <x v="3"/>
    <x v="2"/>
    <x v="0"/>
    <x v="0"/>
    <x v="3"/>
    <x v="3"/>
    <x v="3"/>
    <x v="0"/>
    <x v="0"/>
    <x v="0"/>
    <x v="2"/>
    <x v="0"/>
    <x v="3"/>
    <x v="3"/>
    <x v="1"/>
    <x v="1"/>
    <x v="2"/>
    <x v="0"/>
    <x v="3"/>
    <x v="0"/>
    <x v="2"/>
    <x v="0"/>
    <x v="0"/>
    <x v="0"/>
    <x v="0"/>
    <x v="0"/>
    <x v="0"/>
    <x v="0"/>
    <x v="0"/>
    <x v="0"/>
  </r>
  <r>
    <x v="0"/>
    <x v="0"/>
    <x v="4"/>
    <x v="0"/>
    <x v="3"/>
    <x v="0"/>
    <x v="3"/>
    <x v="5"/>
    <x v="0"/>
    <x v="2"/>
    <x v="3"/>
    <x v="2"/>
    <x v="0"/>
    <x v="3"/>
    <x v="0"/>
    <x v="0"/>
    <x v="0"/>
    <x v="3"/>
    <x v="0"/>
    <x v="2"/>
    <x v="2"/>
    <x v="0"/>
    <x v="0"/>
    <x v="2"/>
    <x v="1"/>
    <x v="3"/>
    <x v="0"/>
    <x v="0"/>
    <x v="0"/>
    <x v="2"/>
    <x v="0"/>
    <x v="2"/>
    <x v="3"/>
    <x v="1"/>
    <x v="1"/>
    <x v="2"/>
    <x v="0"/>
    <x v="0"/>
    <x v="2"/>
    <x v="2"/>
    <x v="0"/>
    <x v="0"/>
    <x v="0"/>
    <x v="0"/>
    <x v="0"/>
    <x v="0"/>
    <x v="0"/>
    <x v="0"/>
    <x v="0"/>
  </r>
  <r>
    <x v="0"/>
    <x v="0"/>
    <x v="4"/>
    <x v="0"/>
    <x v="3"/>
    <x v="1"/>
    <x v="3"/>
    <x v="2"/>
    <x v="1"/>
    <x v="4"/>
    <x v="4"/>
    <x v="3"/>
    <x v="4"/>
    <x v="3"/>
    <x v="5"/>
    <x v="3"/>
    <x v="0"/>
    <x v="3"/>
    <x v="4"/>
    <x v="2"/>
    <x v="2"/>
    <x v="1"/>
    <x v="1"/>
    <x v="3"/>
    <x v="2"/>
    <x v="4"/>
    <x v="3"/>
    <x v="0"/>
    <x v="0"/>
    <x v="3"/>
    <x v="2"/>
    <x v="2"/>
    <x v="4"/>
    <x v="1"/>
    <x v="3"/>
    <x v="0"/>
    <x v="0"/>
    <x v="3"/>
    <x v="0"/>
    <x v="2"/>
    <x v="0"/>
    <x v="0"/>
    <x v="0"/>
    <x v="0"/>
    <x v="0"/>
    <x v="0"/>
    <x v="0"/>
    <x v="0"/>
    <x v="0"/>
  </r>
  <r>
    <x v="0"/>
    <x v="0"/>
    <x v="4"/>
    <x v="0"/>
    <x v="3"/>
    <x v="1"/>
    <x v="2"/>
    <x v="0"/>
    <x v="2"/>
    <x v="2"/>
    <x v="2"/>
    <x v="2"/>
    <x v="2"/>
    <x v="0"/>
    <x v="2"/>
    <x v="3"/>
    <x v="0"/>
    <x v="2"/>
    <x v="3"/>
    <x v="4"/>
    <x v="5"/>
    <x v="2"/>
    <x v="2"/>
    <x v="2"/>
    <x v="1"/>
    <x v="3"/>
    <x v="3"/>
    <x v="0"/>
    <x v="3"/>
    <x v="1"/>
    <x v="1"/>
    <x v="1"/>
    <x v="1"/>
    <x v="0"/>
    <x v="0"/>
    <x v="1"/>
    <x v="1"/>
    <x v="1"/>
    <x v="1"/>
    <x v="1"/>
    <x v="0"/>
    <x v="0"/>
    <x v="0"/>
    <x v="0"/>
    <x v="0"/>
    <x v="0"/>
    <x v="0"/>
    <x v="0"/>
    <x v="0"/>
  </r>
  <r>
    <x v="0"/>
    <x v="0"/>
    <x v="4"/>
    <x v="0"/>
    <x v="3"/>
    <x v="0"/>
    <x v="3"/>
    <x v="5"/>
    <x v="4"/>
    <x v="3"/>
    <x v="4"/>
    <x v="0"/>
    <x v="0"/>
    <x v="2"/>
    <x v="5"/>
    <x v="2"/>
    <x v="2"/>
    <x v="4"/>
    <x v="4"/>
    <x v="3"/>
    <x v="0"/>
    <x v="3"/>
    <x v="4"/>
    <x v="4"/>
    <x v="3"/>
    <x v="5"/>
    <x v="5"/>
    <x v="3"/>
    <x v="3"/>
    <x v="3"/>
    <x v="2"/>
    <x v="0"/>
    <x v="5"/>
    <x v="3"/>
    <x v="3"/>
    <x v="0"/>
    <x v="0"/>
    <x v="2"/>
    <x v="4"/>
    <x v="2"/>
    <x v="0"/>
    <x v="0"/>
    <x v="0"/>
    <x v="0"/>
    <x v="0"/>
    <x v="0"/>
    <x v="0"/>
    <x v="0"/>
    <x v="0"/>
  </r>
  <r>
    <x v="0"/>
    <x v="0"/>
    <x v="4"/>
    <x v="0"/>
    <x v="3"/>
    <x v="0"/>
    <x v="2"/>
    <x v="0"/>
    <x v="2"/>
    <x v="2"/>
    <x v="2"/>
    <x v="0"/>
    <x v="0"/>
    <x v="0"/>
    <x v="0"/>
    <x v="0"/>
    <x v="0"/>
    <x v="3"/>
    <x v="2"/>
    <x v="4"/>
    <x v="4"/>
    <x v="0"/>
    <x v="0"/>
    <x v="0"/>
    <x v="4"/>
    <x v="0"/>
    <x v="3"/>
    <x v="1"/>
    <x v="0"/>
    <x v="0"/>
    <x v="2"/>
    <x v="0"/>
    <x v="4"/>
    <x v="2"/>
    <x v="1"/>
    <x v="0"/>
    <x v="2"/>
    <x v="5"/>
    <x v="2"/>
    <x v="0"/>
    <x v="0"/>
    <x v="0"/>
    <x v="0"/>
    <x v="0"/>
    <x v="0"/>
    <x v="0"/>
    <x v="0"/>
    <x v="0"/>
    <x v="0"/>
  </r>
  <r>
    <x v="0"/>
    <x v="0"/>
    <x v="7"/>
    <x v="0"/>
    <x v="1"/>
    <x v="3"/>
    <x v="2"/>
    <x v="0"/>
    <x v="4"/>
    <x v="0"/>
    <x v="3"/>
    <x v="0"/>
    <x v="0"/>
    <x v="3"/>
    <x v="0"/>
    <x v="3"/>
    <x v="0"/>
    <x v="2"/>
    <x v="3"/>
    <x v="3"/>
    <x v="0"/>
    <x v="3"/>
    <x v="3"/>
    <x v="2"/>
    <x v="2"/>
    <x v="0"/>
    <x v="0"/>
    <x v="2"/>
    <x v="3"/>
    <x v="0"/>
    <x v="3"/>
    <x v="1"/>
    <x v="1"/>
    <x v="0"/>
    <x v="0"/>
    <x v="1"/>
    <x v="1"/>
    <x v="1"/>
    <x v="1"/>
    <x v="1"/>
    <x v="0"/>
    <x v="0"/>
    <x v="0"/>
    <x v="0"/>
    <x v="0"/>
    <x v="0"/>
    <x v="0"/>
    <x v="0"/>
    <x v="0"/>
  </r>
  <r>
    <x v="0"/>
    <x v="0"/>
    <x v="7"/>
    <x v="0"/>
    <x v="3"/>
    <x v="0"/>
    <x v="2"/>
    <x v="2"/>
    <x v="0"/>
    <x v="2"/>
    <x v="2"/>
    <x v="0"/>
    <x v="2"/>
    <x v="5"/>
    <x v="2"/>
    <x v="0"/>
    <x v="6"/>
    <x v="2"/>
    <x v="0"/>
    <x v="2"/>
    <x v="3"/>
    <x v="2"/>
    <x v="2"/>
    <x v="2"/>
    <x v="1"/>
    <x v="1"/>
    <x v="1"/>
    <x v="0"/>
    <x v="0"/>
    <x v="3"/>
    <x v="2"/>
    <x v="0"/>
    <x v="0"/>
    <x v="2"/>
    <x v="0"/>
    <x v="0"/>
    <x v="2"/>
    <x v="5"/>
    <x v="4"/>
    <x v="4"/>
    <x v="0"/>
    <x v="0"/>
    <x v="0"/>
    <x v="0"/>
    <x v="0"/>
    <x v="0"/>
    <x v="0"/>
    <x v="0"/>
    <x v="0"/>
  </r>
  <r>
    <x v="0"/>
    <x v="0"/>
    <x v="7"/>
    <x v="0"/>
    <x v="1"/>
    <x v="0"/>
    <x v="0"/>
    <x v="2"/>
    <x v="2"/>
    <x v="3"/>
    <x v="4"/>
    <x v="3"/>
    <x v="0"/>
    <x v="2"/>
    <x v="0"/>
    <x v="3"/>
    <x v="3"/>
    <x v="2"/>
    <x v="3"/>
    <x v="2"/>
    <x v="2"/>
    <x v="0"/>
    <x v="0"/>
    <x v="3"/>
    <x v="2"/>
    <x v="2"/>
    <x v="0"/>
    <x v="3"/>
    <x v="0"/>
    <x v="0"/>
    <x v="2"/>
    <x v="2"/>
    <x v="0"/>
    <x v="1"/>
    <x v="1"/>
    <x v="2"/>
    <x v="2"/>
    <x v="0"/>
    <x v="0"/>
    <x v="0"/>
    <x v="0"/>
    <x v="0"/>
    <x v="0"/>
    <x v="0"/>
    <x v="0"/>
    <x v="0"/>
    <x v="0"/>
    <x v="0"/>
    <x v="0"/>
  </r>
  <r>
    <x v="0"/>
    <x v="0"/>
    <x v="7"/>
    <x v="0"/>
    <x v="1"/>
    <x v="1"/>
    <x v="0"/>
    <x v="4"/>
    <x v="4"/>
    <x v="0"/>
    <x v="5"/>
    <x v="0"/>
    <x v="2"/>
    <x v="2"/>
    <x v="0"/>
    <x v="3"/>
    <x v="0"/>
    <x v="2"/>
    <x v="3"/>
    <x v="2"/>
    <x v="2"/>
    <x v="1"/>
    <x v="1"/>
    <x v="0"/>
    <x v="2"/>
    <x v="2"/>
    <x v="3"/>
    <x v="0"/>
    <x v="0"/>
    <x v="0"/>
    <x v="0"/>
    <x v="0"/>
    <x v="3"/>
    <x v="4"/>
    <x v="1"/>
    <x v="0"/>
    <x v="0"/>
    <x v="0"/>
    <x v="2"/>
    <x v="4"/>
    <x v="0"/>
    <x v="0"/>
    <x v="0"/>
    <x v="0"/>
    <x v="0"/>
    <x v="0"/>
    <x v="0"/>
    <x v="0"/>
    <x v="0"/>
  </r>
  <r>
    <x v="0"/>
    <x v="0"/>
    <x v="7"/>
    <x v="0"/>
    <x v="0"/>
    <x v="0"/>
    <x v="2"/>
    <x v="0"/>
    <x v="1"/>
    <x v="4"/>
    <x v="3"/>
    <x v="2"/>
    <x v="4"/>
    <x v="3"/>
    <x v="2"/>
    <x v="3"/>
    <x v="0"/>
    <x v="1"/>
    <x v="1"/>
    <x v="1"/>
    <x v="1"/>
    <x v="0"/>
    <x v="0"/>
    <x v="2"/>
    <x v="1"/>
    <x v="3"/>
    <x v="2"/>
    <x v="0"/>
    <x v="0"/>
    <x v="0"/>
    <x v="2"/>
    <x v="0"/>
    <x v="4"/>
    <x v="1"/>
    <x v="3"/>
    <x v="3"/>
    <x v="3"/>
    <x v="3"/>
    <x v="2"/>
    <x v="2"/>
    <x v="0"/>
    <x v="0"/>
    <x v="0"/>
    <x v="0"/>
    <x v="0"/>
    <x v="0"/>
    <x v="0"/>
    <x v="0"/>
    <x v="0"/>
  </r>
  <r>
    <x v="0"/>
    <x v="0"/>
    <x v="7"/>
    <x v="0"/>
    <x v="3"/>
    <x v="0"/>
    <x v="3"/>
    <x v="5"/>
    <x v="3"/>
    <x v="4"/>
    <x v="4"/>
    <x v="6"/>
    <x v="4"/>
    <x v="2"/>
    <x v="5"/>
    <x v="2"/>
    <x v="2"/>
    <x v="4"/>
    <x v="4"/>
    <x v="3"/>
    <x v="2"/>
    <x v="3"/>
    <x v="4"/>
    <x v="4"/>
    <x v="3"/>
    <x v="5"/>
    <x v="5"/>
    <x v="0"/>
    <x v="0"/>
    <x v="2"/>
    <x v="0"/>
    <x v="3"/>
    <x v="5"/>
    <x v="1"/>
    <x v="3"/>
    <x v="3"/>
    <x v="3"/>
    <x v="3"/>
    <x v="2"/>
    <x v="2"/>
    <x v="0"/>
    <x v="0"/>
    <x v="0"/>
    <x v="0"/>
    <x v="0"/>
    <x v="0"/>
    <x v="0"/>
    <x v="0"/>
    <x v="0"/>
  </r>
  <r>
    <x v="0"/>
    <x v="0"/>
    <x v="7"/>
    <x v="0"/>
    <x v="3"/>
    <x v="1"/>
    <x v="0"/>
    <x v="2"/>
    <x v="4"/>
    <x v="2"/>
    <x v="2"/>
    <x v="2"/>
    <x v="0"/>
    <x v="3"/>
    <x v="5"/>
    <x v="2"/>
    <x v="2"/>
    <x v="2"/>
    <x v="2"/>
    <x v="3"/>
    <x v="2"/>
    <x v="0"/>
    <x v="0"/>
    <x v="3"/>
    <x v="2"/>
    <x v="3"/>
    <x v="5"/>
    <x v="0"/>
    <x v="0"/>
    <x v="2"/>
    <x v="0"/>
    <x v="3"/>
    <x v="5"/>
    <x v="3"/>
    <x v="1"/>
    <x v="3"/>
    <x v="2"/>
    <x v="5"/>
    <x v="2"/>
    <x v="0"/>
    <x v="0"/>
    <x v="0"/>
    <x v="0"/>
    <x v="0"/>
    <x v="0"/>
    <x v="0"/>
    <x v="0"/>
    <x v="0"/>
    <x v="0"/>
  </r>
  <r>
    <x v="0"/>
    <x v="0"/>
    <x v="7"/>
    <x v="0"/>
    <x v="3"/>
    <x v="0"/>
    <x v="0"/>
    <x v="2"/>
    <x v="3"/>
    <x v="4"/>
    <x v="4"/>
    <x v="3"/>
    <x v="4"/>
    <x v="3"/>
    <x v="5"/>
    <x v="2"/>
    <x v="3"/>
    <x v="4"/>
    <x v="4"/>
    <x v="3"/>
    <x v="0"/>
    <x v="0"/>
    <x v="2"/>
    <x v="3"/>
    <x v="3"/>
    <x v="3"/>
    <x v="2"/>
    <x v="0"/>
    <x v="0"/>
    <x v="2"/>
    <x v="0"/>
    <x v="2"/>
    <x v="3"/>
    <x v="3"/>
    <x v="3"/>
    <x v="3"/>
    <x v="3"/>
    <x v="3"/>
    <x v="2"/>
    <x v="2"/>
    <x v="0"/>
    <x v="0"/>
    <x v="0"/>
    <x v="0"/>
    <x v="0"/>
    <x v="0"/>
    <x v="0"/>
    <x v="0"/>
    <x v="0"/>
  </r>
  <r>
    <x v="0"/>
    <x v="0"/>
    <x v="7"/>
    <x v="0"/>
    <x v="3"/>
    <x v="1"/>
    <x v="2"/>
    <x v="0"/>
    <x v="0"/>
    <x v="2"/>
    <x v="0"/>
    <x v="0"/>
    <x v="0"/>
    <x v="0"/>
    <x v="2"/>
    <x v="0"/>
    <x v="3"/>
    <x v="3"/>
    <x v="2"/>
    <x v="3"/>
    <x v="0"/>
    <x v="0"/>
    <x v="2"/>
    <x v="2"/>
    <x v="2"/>
    <x v="2"/>
    <x v="0"/>
    <x v="3"/>
    <x v="0"/>
    <x v="0"/>
    <x v="3"/>
    <x v="1"/>
    <x v="2"/>
    <x v="0"/>
    <x v="0"/>
    <x v="2"/>
    <x v="0"/>
    <x v="2"/>
    <x v="4"/>
    <x v="3"/>
    <x v="0"/>
    <x v="0"/>
    <x v="0"/>
    <x v="0"/>
    <x v="0"/>
    <x v="0"/>
    <x v="0"/>
    <x v="0"/>
    <x v="0"/>
  </r>
  <r>
    <x v="0"/>
    <x v="0"/>
    <x v="7"/>
    <x v="0"/>
    <x v="3"/>
    <x v="3"/>
    <x v="2"/>
    <x v="0"/>
    <x v="4"/>
    <x v="2"/>
    <x v="0"/>
    <x v="2"/>
    <x v="0"/>
    <x v="5"/>
    <x v="4"/>
    <x v="0"/>
    <x v="0"/>
    <x v="0"/>
    <x v="3"/>
    <x v="4"/>
    <x v="5"/>
    <x v="0"/>
    <x v="0"/>
    <x v="0"/>
    <x v="2"/>
    <x v="3"/>
    <x v="0"/>
    <x v="3"/>
    <x v="3"/>
    <x v="0"/>
    <x v="3"/>
    <x v="0"/>
    <x v="3"/>
    <x v="3"/>
    <x v="1"/>
    <x v="0"/>
    <x v="0"/>
    <x v="5"/>
    <x v="0"/>
    <x v="3"/>
    <x v="0"/>
    <x v="0"/>
    <x v="0"/>
    <x v="0"/>
    <x v="0"/>
    <x v="0"/>
    <x v="0"/>
    <x v="0"/>
    <x v="0"/>
  </r>
  <r>
    <x v="0"/>
    <x v="0"/>
    <x v="7"/>
    <x v="0"/>
    <x v="3"/>
    <x v="1"/>
    <x v="0"/>
    <x v="2"/>
    <x v="2"/>
    <x v="3"/>
    <x v="2"/>
    <x v="2"/>
    <x v="0"/>
    <x v="3"/>
    <x v="0"/>
    <x v="3"/>
    <x v="3"/>
    <x v="4"/>
    <x v="4"/>
    <x v="3"/>
    <x v="2"/>
    <x v="0"/>
    <x v="2"/>
    <x v="3"/>
    <x v="2"/>
    <x v="3"/>
    <x v="2"/>
    <x v="0"/>
    <x v="0"/>
    <x v="0"/>
    <x v="2"/>
    <x v="3"/>
    <x v="5"/>
    <x v="1"/>
    <x v="3"/>
    <x v="2"/>
    <x v="0"/>
    <x v="3"/>
    <x v="2"/>
    <x v="2"/>
    <x v="0"/>
    <x v="0"/>
    <x v="0"/>
    <x v="0"/>
    <x v="0"/>
    <x v="0"/>
    <x v="0"/>
    <x v="0"/>
    <x v="0"/>
  </r>
  <r>
    <x v="0"/>
    <x v="0"/>
    <x v="7"/>
    <x v="0"/>
    <x v="1"/>
    <x v="0"/>
    <x v="0"/>
    <x v="2"/>
    <x v="2"/>
    <x v="3"/>
    <x v="2"/>
    <x v="3"/>
    <x v="0"/>
    <x v="3"/>
    <x v="5"/>
    <x v="3"/>
    <x v="3"/>
    <x v="3"/>
    <x v="2"/>
    <x v="3"/>
    <x v="0"/>
    <x v="0"/>
    <x v="0"/>
    <x v="4"/>
    <x v="2"/>
    <x v="3"/>
    <x v="0"/>
    <x v="0"/>
    <x v="0"/>
    <x v="2"/>
    <x v="0"/>
    <x v="2"/>
    <x v="3"/>
    <x v="3"/>
    <x v="3"/>
    <x v="2"/>
    <x v="0"/>
    <x v="0"/>
    <x v="0"/>
    <x v="5"/>
    <x v="0"/>
    <x v="0"/>
    <x v="0"/>
    <x v="0"/>
    <x v="0"/>
    <x v="0"/>
    <x v="0"/>
    <x v="0"/>
    <x v="0"/>
  </r>
  <r>
    <x v="0"/>
    <x v="0"/>
    <x v="7"/>
    <x v="0"/>
    <x v="3"/>
    <x v="1"/>
    <x v="0"/>
    <x v="2"/>
    <x v="0"/>
    <x v="3"/>
    <x v="4"/>
    <x v="2"/>
    <x v="4"/>
    <x v="3"/>
    <x v="5"/>
    <x v="0"/>
    <x v="3"/>
    <x v="3"/>
    <x v="4"/>
    <x v="2"/>
    <x v="2"/>
    <x v="3"/>
    <x v="0"/>
    <x v="3"/>
    <x v="3"/>
    <x v="3"/>
    <x v="0"/>
    <x v="0"/>
    <x v="0"/>
    <x v="2"/>
    <x v="0"/>
    <x v="3"/>
    <x v="3"/>
    <x v="2"/>
    <x v="1"/>
    <x v="3"/>
    <x v="0"/>
    <x v="5"/>
    <x v="0"/>
    <x v="4"/>
    <x v="0"/>
    <x v="0"/>
    <x v="0"/>
    <x v="0"/>
    <x v="0"/>
    <x v="0"/>
    <x v="0"/>
    <x v="0"/>
    <x v="0"/>
  </r>
  <r>
    <x v="0"/>
    <x v="0"/>
    <x v="7"/>
    <x v="0"/>
    <x v="3"/>
    <x v="1"/>
    <x v="2"/>
    <x v="3"/>
    <x v="4"/>
    <x v="0"/>
    <x v="0"/>
    <x v="4"/>
    <x v="0"/>
    <x v="5"/>
    <x v="2"/>
    <x v="4"/>
    <x v="0"/>
    <x v="2"/>
    <x v="1"/>
    <x v="0"/>
    <x v="4"/>
    <x v="0"/>
    <x v="0"/>
    <x v="0"/>
    <x v="4"/>
    <x v="3"/>
    <x v="4"/>
    <x v="0"/>
    <x v="0"/>
    <x v="2"/>
    <x v="0"/>
    <x v="4"/>
    <x v="4"/>
    <x v="4"/>
    <x v="2"/>
    <x v="0"/>
    <x v="4"/>
    <x v="2"/>
    <x v="3"/>
    <x v="3"/>
    <x v="0"/>
    <x v="0"/>
    <x v="0"/>
    <x v="0"/>
    <x v="0"/>
    <x v="0"/>
    <x v="0"/>
    <x v="0"/>
    <x v="0"/>
  </r>
  <r>
    <x v="0"/>
    <x v="0"/>
    <x v="7"/>
    <x v="0"/>
    <x v="0"/>
    <x v="0"/>
    <x v="0"/>
    <x v="2"/>
    <x v="4"/>
    <x v="3"/>
    <x v="2"/>
    <x v="2"/>
    <x v="2"/>
    <x v="3"/>
    <x v="0"/>
    <x v="3"/>
    <x v="6"/>
    <x v="3"/>
    <x v="5"/>
    <x v="2"/>
    <x v="0"/>
    <x v="0"/>
    <x v="0"/>
    <x v="3"/>
    <x v="2"/>
    <x v="3"/>
    <x v="2"/>
    <x v="3"/>
    <x v="4"/>
    <x v="0"/>
    <x v="2"/>
    <x v="2"/>
    <x v="3"/>
    <x v="1"/>
    <x v="3"/>
    <x v="3"/>
    <x v="3"/>
    <x v="2"/>
    <x v="2"/>
    <x v="2"/>
    <x v="0"/>
    <x v="0"/>
    <x v="0"/>
    <x v="0"/>
    <x v="0"/>
    <x v="0"/>
    <x v="0"/>
    <x v="0"/>
    <x v="0"/>
  </r>
  <r>
    <x v="0"/>
    <x v="0"/>
    <x v="7"/>
    <x v="0"/>
    <x v="0"/>
    <x v="0"/>
    <x v="3"/>
    <x v="5"/>
    <x v="2"/>
    <x v="4"/>
    <x v="4"/>
    <x v="6"/>
    <x v="0"/>
    <x v="3"/>
    <x v="5"/>
    <x v="2"/>
    <x v="3"/>
    <x v="3"/>
    <x v="4"/>
    <x v="2"/>
    <x v="2"/>
    <x v="0"/>
    <x v="4"/>
    <x v="3"/>
    <x v="3"/>
    <x v="3"/>
    <x v="5"/>
    <x v="3"/>
    <x v="0"/>
    <x v="2"/>
    <x v="0"/>
    <x v="2"/>
    <x v="5"/>
    <x v="3"/>
    <x v="3"/>
    <x v="2"/>
    <x v="0"/>
    <x v="3"/>
    <x v="0"/>
    <x v="2"/>
    <x v="0"/>
    <x v="0"/>
    <x v="0"/>
    <x v="0"/>
    <x v="0"/>
    <x v="0"/>
    <x v="0"/>
    <x v="0"/>
    <x v="0"/>
  </r>
  <r>
    <x v="0"/>
    <x v="0"/>
    <x v="7"/>
    <x v="0"/>
    <x v="3"/>
    <x v="1"/>
    <x v="2"/>
    <x v="2"/>
    <x v="0"/>
    <x v="2"/>
    <x v="1"/>
    <x v="2"/>
    <x v="2"/>
    <x v="2"/>
    <x v="0"/>
    <x v="0"/>
    <x v="0"/>
    <x v="2"/>
    <x v="3"/>
    <x v="4"/>
    <x v="1"/>
    <x v="0"/>
    <x v="2"/>
    <x v="1"/>
    <x v="0"/>
    <x v="2"/>
    <x v="0"/>
    <x v="0"/>
    <x v="0"/>
    <x v="0"/>
    <x v="2"/>
    <x v="0"/>
    <x v="4"/>
    <x v="2"/>
    <x v="0"/>
    <x v="2"/>
    <x v="2"/>
    <x v="5"/>
    <x v="0"/>
    <x v="1"/>
    <x v="0"/>
    <x v="0"/>
    <x v="0"/>
    <x v="0"/>
    <x v="0"/>
    <x v="0"/>
    <x v="0"/>
    <x v="0"/>
    <x v="0"/>
  </r>
  <r>
    <x v="0"/>
    <x v="0"/>
    <x v="7"/>
    <x v="0"/>
    <x v="1"/>
    <x v="0"/>
    <x v="0"/>
    <x v="0"/>
    <x v="0"/>
    <x v="2"/>
    <x v="3"/>
    <x v="0"/>
    <x v="5"/>
    <x v="0"/>
    <x v="4"/>
    <x v="2"/>
    <x v="3"/>
    <x v="2"/>
    <x v="3"/>
    <x v="4"/>
    <x v="4"/>
    <x v="2"/>
    <x v="2"/>
    <x v="2"/>
    <x v="1"/>
    <x v="0"/>
    <x v="3"/>
    <x v="2"/>
    <x v="3"/>
    <x v="0"/>
    <x v="3"/>
    <x v="0"/>
    <x v="6"/>
    <x v="3"/>
    <x v="4"/>
    <x v="0"/>
    <x v="2"/>
    <x v="5"/>
    <x v="4"/>
    <x v="4"/>
    <x v="0"/>
    <x v="0"/>
    <x v="0"/>
    <x v="0"/>
    <x v="0"/>
    <x v="0"/>
    <x v="0"/>
    <x v="0"/>
    <x v="0"/>
  </r>
  <r>
    <x v="0"/>
    <x v="0"/>
    <x v="7"/>
    <x v="0"/>
    <x v="3"/>
    <x v="3"/>
    <x v="2"/>
    <x v="0"/>
    <x v="1"/>
    <x v="0"/>
    <x v="3"/>
    <x v="2"/>
    <x v="2"/>
    <x v="3"/>
    <x v="2"/>
    <x v="3"/>
    <x v="5"/>
    <x v="2"/>
    <x v="2"/>
    <x v="3"/>
    <x v="5"/>
    <x v="0"/>
    <x v="2"/>
    <x v="0"/>
    <x v="4"/>
    <x v="3"/>
    <x v="0"/>
    <x v="0"/>
    <x v="0"/>
    <x v="0"/>
    <x v="2"/>
    <x v="4"/>
    <x v="2"/>
    <x v="4"/>
    <x v="1"/>
    <x v="4"/>
    <x v="4"/>
    <x v="2"/>
    <x v="3"/>
    <x v="3"/>
    <x v="0"/>
    <x v="0"/>
    <x v="0"/>
    <x v="0"/>
    <x v="0"/>
    <x v="0"/>
    <x v="0"/>
    <x v="0"/>
    <x v="0"/>
  </r>
  <r>
    <x v="0"/>
    <x v="0"/>
    <x v="7"/>
    <x v="0"/>
    <x v="3"/>
    <x v="1"/>
    <x v="2"/>
    <x v="0"/>
    <x v="2"/>
    <x v="2"/>
    <x v="3"/>
    <x v="2"/>
    <x v="2"/>
    <x v="0"/>
    <x v="2"/>
    <x v="0"/>
    <x v="0"/>
    <x v="2"/>
    <x v="3"/>
    <x v="1"/>
    <x v="1"/>
    <x v="0"/>
    <x v="0"/>
    <x v="2"/>
    <x v="1"/>
    <x v="3"/>
    <x v="0"/>
    <x v="0"/>
    <x v="0"/>
    <x v="0"/>
    <x v="2"/>
    <x v="2"/>
    <x v="0"/>
    <x v="3"/>
    <x v="2"/>
    <x v="2"/>
    <x v="0"/>
    <x v="0"/>
    <x v="0"/>
    <x v="0"/>
    <x v="0"/>
    <x v="0"/>
    <x v="0"/>
    <x v="0"/>
    <x v="0"/>
    <x v="0"/>
    <x v="0"/>
    <x v="0"/>
    <x v="0"/>
  </r>
  <r>
    <x v="0"/>
    <x v="0"/>
    <x v="7"/>
    <x v="0"/>
    <x v="1"/>
    <x v="0"/>
    <x v="0"/>
    <x v="2"/>
    <x v="0"/>
    <x v="4"/>
    <x v="3"/>
    <x v="2"/>
    <x v="0"/>
    <x v="3"/>
    <x v="0"/>
    <x v="0"/>
    <x v="3"/>
    <x v="2"/>
    <x v="4"/>
    <x v="2"/>
    <x v="2"/>
    <x v="0"/>
    <x v="0"/>
    <x v="2"/>
    <x v="2"/>
    <x v="0"/>
    <x v="2"/>
    <x v="0"/>
    <x v="0"/>
    <x v="0"/>
    <x v="2"/>
    <x v="2"/>
    <x v="3"/>
    <x v="3"/>
    <x v="1"/>
    <x v="2"/>
    <x v="2"/>
    <x v="5"/>
    <x v="0"/>
    <x v="4"/>
    <x v="0"/>
    <x v="0"/>
    <x v="0"/>
    <x v="0"/>
    <x v="0"/>
    <x v="0"/>
    <x v="0"/>
    <x v="0"/>
    <x v="0"/>
  </r>
  <r>
    <x v="0"/>
    <x v="0"/>
    <x v="7"/>
    <x v="0"/>
    <x v="3"/>
    <x v="1"/>
    <x v="0"/>
    <x v="0"/>
    <x v="0"/>
    <x v="3"/>
    <x v="3"/>
    <x v="3"/>
    <x v="0"/>
    <x v="3"/>
    <x v="0"/>
    <x v="3"/>
    <x v="0"/>
    <x v="3"/>
    <x v="2"/>
    <x v="1"/>
    <x v="2"/>
    <x v="0"/>
    <x v="0"/>
    <x v="3"/>
    <x v="3"/>
    <x v="3"/>
    <x v="2"/>
    <x v="3"/>
    <x v="0"/>
    <x v="0"/>
    <x v="2"/>
    <x v="2"/>
    <x v="3"/>
    <x v="2"/>
    <x v="0"/>
    <x v="2"/>
    <x v="0"/>
    <x v="0"/>
    <x v="0"/>
    <x v="0"/>
    <x v="0"/>
    <x v="0"/>
    <x v="0"/>
    <x v="0"/>
    <x v="0"/>
    <x v="0"/>
    <x v="0"/>
    <x v="0"/>
    <x v="0"/>
  </r>
  <r>
    <x v="0"/>
    <x v="0"/>
    <x v="7"/>
    <x v="0"/>
    <x v="3"/>
    <x v="0"/>
    <x v="0"/>
    <x v="0"/>
    <x v="3"/>
    <x v="3"/>
    <x v="2"/>
    <x v="2"/>
    <x v="0"/>
    <x v="3"/>
    <x v="5"/>
    <x v="2"/>
    <x v="2"/>
    <x v="3"/>
    <x v="3"/>
    <x v="4"/>
    <x v="2"/>
    <x v="0"/>
    <x v="0"/>
    <x v="3"/>
    <x v="2"/>
    <x v="3"/>
    <x v="2"/>
    <x v="0"/>
    <x v="0"/>
    <x v="2"/>
    <x v="0"/>
    <x v="0"/>
    <x v="2"/>
    <x v="1"/>
    <x v="3"/>
    <x v="2"/>
    <x v="3"/>
    <x v="3"/>
    <x v="2"/>
    <x v="0"/>
    <x v="0"/>
    <x v="0"/>
    <x v="0"/>
    <x v="0"/>
    <x v="0"/>
    <x v="0"/>
    <x v="0"/>
    <x v="0"/>
    <x v="0"/>
  </r>
  <r>
    <x v="0"/>
    <x v="0"/>
    <x v="7"/>
    <x v="0"/>
    <x v="1"/>
    <x v="1"/>
    <x v="2"/>
    <x v="3"/>
    <x v="0"/>
    <x v="2"/>
    <x v="3"/>
    <x v="0"/>
    <x v="4"/>
    <x v="0"/>
    <x v="0"/>
    <x v="3"/>
    <x v="3"/>
    <x v="2"/>
    <x v="3"/>
    <x v="0"/>
    <x v="0"/>
    <x v="2"/>
    <x v="2"/>
    <x v="2"/>
    <x v="4"/>
    <x v="6"/>
    <x v="0"/>
    <x v="0"/>
    <x v="0"/>
    <x v="2"/>
    <x v="3"/>
    <x v="0"/>
    <x v="0"/>
    <x v="4"/>
    <x v="4"/>
    <x v="2"/>
    <x v="4"/>
    <x v="2"/>
    <x v="2"/>
    <x v="0"/>
    <x v="0"/>
    <x v="0"/>
    <x v="0"/>
    <x v="0"/>
    <x v="0"/>
    <x v="0"/>
    <x v="0"/>
    <x v="0"/>
    <x v="0"/>
  </r>
  <r>
    <x v="0"/>
    <x v="0"/>
    <x v="7"/>
    <x v="0"/>
    <x v="1"/>
    <x v="0"/>
    <x v="2"/>
    <x v="0"/>
    <x v="2"/>
    <x v="5"/>
    <x v="3"/>
    <x v="4"/>
    <x v="6"/>
    <x v="5"/>
    <x v="4"/>
    <x v="0"/>
    <x v="6"/>
    <x v="0"/>
    <x v="0"/>
    <x v="1"/>
    <x v="1"/>
    <x v="0"/>
    <x v="3"/>
    <x v="0"/>
    <x v="4"/>
    <x v="0"/>
    <x v="3"/>
    <x v="3"/>
    <x v="3"/>
    <x v="0"/>
    <x v="3"/>
    <x v="2"/>
    <x v="2"/>
    <x v="1"/>
    <x v="2"/>
    <x v="2"/>
    <x v="3"/>
    <x v="0"/>
    <x v="4"/>
    <x v="3"/>
    <x v="0"/>
    <x v="0"/>
    <x v="0"/>
    <x v="0"/>
    <x v="0"/>
    <x v="0"/>
    <x v="0"/>
    <x v="0"/>
    <x v="0"/>
  </r>
  <r>
    <x v="0"/>
    <x v="0"/>
    <x v="7"/>
    <x v="0"/>
    <x v="1"/>
    <x v="0"/>
    <x v="4"/>
    <x v="0"/>
    <x v="4"/>
    <x v="0"/>
    <x v="2"/>
    <x v="4"/>
    <x v="4"/>
    <x v="4"/>
    <x v="3"/>
    <x v="4"/>
    <x v="5"/>
    <x v="0"/>
    <x v="0"/>
    <x v="0"/>
    <x v="3"/>
    <x v="4"/>
    <x v="3"/>
    <x v="0"/>
    <x v="4"/>
    <x v="4"/>
    <x v="4"/>
    <x v="4"/>
    <x v="2"/>
    <x v="4"/>
    <x v="4"/>
    <x v="4"/>
    <x v="4"/>
    <x v="4"/>
    <x v="4"/>
    <x v="4"/>
    <x v="4"/>
    <x v="2"/>
    <x v="3"/>
    <x v="3"/>
    <x v="0"/>
    <x v="0"/>
    <x v="0"/>
    <x v="0"/>
    <x v="0"/>
    <x v="0"/>
    <x v="0"/>
    <x v="0"/>
    <x v="0"/>
  </r>
  <r>
    <x v="0"/>
    <x v="0"/>
    <x v="7"/>
    <x v="0"/>
    <x v="0"/>
    <x v="0"/>
    <x v="3"/>
    <x v="5"/>
    <x v="3"/>
    <x v="3"/>
    <x v="4"/>
    <x v="3"/>
    <x v="4"/>
    <x v="2"/>
    <x v="5"/>
    <x v="2"/>
    <x v="3"/>
    <x v="3"/>
    <x v="2"/>
    <x v="3"/>
    <x v="2"/>
    <x v="3"/>
    <x v="4"/>
    <x v="3"/>
    <x v="3"/>
    <x v="5"/>
    <x v="5"/>
    <x v="0"/>
    <x v="0"/>
    <x v="2"/>
    <x v="0"/>
    <x v="3"/>
    <x v="5"/>
    <x v="1"/>
    <x v="3"/>
    <x v="3"/>
    <x v="0"/>
    <x v="3"/>
    <x v="2"/>
    <x v="2"/>
    <x v="0"/>
    <x v="0"/>
    <x v="0"/>
    <x v="0"/>
    <x v="0"/>
    <x v="0"/>
    <x v="0"/>
    <x v="0"/>
    <x v="0"/>
  </r>
  <r>
    <x v="0"/>
    <x v="0"/>
    <x v="7"/>
    <x v="0"/>
    <x v="0"/>
    <x v="0"/>
    <x v="3"/>
    <x v="5"/>
    <x v="3"/>
    <x v="4"/>
    <x v="4"/>
    <x v="6"/>
    <x v="4"/>
    <x v="2"/>
    <x v="5"/>
    <x v="2"/>
    <x v="3"/>
    <x v="4"/>
    <x v="4"/>
    <x v="3"/>
    <x v="0"/>
    <x v="3"/>
    <x v="4"/>
    <x v="4"/>
    <x v="2"/>
    <x v="5"/>
    <x v="2"/>
    <x v="0"/>
    <x v="0"/>
    <x v="2"/>
    <x v="0"/>
    <x v="2"/>
    <x v="5"/>
    <x v="1"/>
    <x v="1"/>
    <x v="3"/>
    <x v="3"/>
    <x v="3"/>
    <x v="2"/>
    <x v="2"/>
    <x v="0"/>
    <x v="0"/>
    <x v="0"/>
    <x v="0"/>
    <x v="0"/>
    <x v="0"/>
    <x v="0"/>
    <x v="0"/>
    <x v="0"/>
  </r>
  <r>
    <x v="0"/>
    <x v="0"/>
    <x v="7"/>
    <x v="0"/>
    <x v="3"/>
    <x v="1"/>
    <x v="2"/>
    <x v="0"/>
    <x v="3"/>
    <x v="3"/>
    <x v="3"/>
    <x v="2"/>
    <x v="4"/>
    <x v="3"/>
    <x v="0"/>
    <x v="3"/>
    <x v="6"/>
    <x v="3"/>
    <x v="2"/>
    <x v="2"/>
    <x v="0"/>
    <x v="2"/>
    <x v="0"/>
    <x v="1"/>
    <x v="1"/>
    <x v="3"/>
    <x v="0"/>
    <x v="5"/>
    <x v="4"/>
    <x v="0"/>
    <x v="2"/>
    <x v="2"/>
    <x v="3"/>
    <x v="1"/>
    <x v="4"/>
    <x v="2"/>
    <x v="4"/>
    <x v="2"/>
    <x v="0"/>
    <x v="4"/>
    <x v="0"/>
    <x v="0"/>
    <x v="0"/>
    <x v="0"/>
    <x v="0"/>
    <x v="0"/>
    <x v="0"/>
    <x v="0"/>
    <x v="0"/>
  </r>
  <r>
    <x v="0"/>
    <x v="0"/>
    <x v="7"/>
    <x v="0"/>
    <x v="3"/>
    <x v="1"/>
    <x v="3"/>
    <x v="2"/>
    <x v="0"/>
    <x v="2"/>
    <x v="0"/>
    <x v="2"/>
    <x v="5"/>
    <x v="0"/>
    <x v="0"/>
    <x v="0"/>
    <x v="6"/>
    <x v="3"/>
    <x v="4"/>
    <x v="3"/>
    <x v="0"/>
    <x v="2"/>
    <x v="2"/>
    <x v="3"/>
    <x v="2"/>
    <x v="3"/>
    <x v="2"/>
    <x v="3"/>
    <x v="0"/>
    <x v="0"/>
    <x v="4"/>
    <x v="2"/>
    <x v="0"/>
    <x v="2"/>
    <x v="4"/>
    <x v="2"/>
    <x v="0"/>
    <x v="3"/>
    <x v="4"/>
    <x v="0"/>
    <x v="0"/>
    <x v="0"/>
    <x v="0"/>
    <x v="0"/>
    <x v="0"/>
    <x v="0"/>
    <x v="0"/>
    <x v="0"/>
    <x v="0"/>
  </r>
  <r>
    <x v="0"/>
    <x v="0"/>
    <x v="7"/>
    <x v="0"/>
    <x v="0"/>
    <x v="0"/>
    <x v="2"/>
    <x v="2"/>
    <x v="0"/>
    <x v="2"/>
    <x v="2"/>
    <x v="0"/>
    <x v="0"/>
    <x v="3"/>
    <x v="0"/>
    <x v="3"/>
    <x v="3"/>
    <x v="2"/>
    <x v="4"/>
    <x v="4"/>
    <x v="0"/>
    <x v="0"/>
    <x v="0"/>
    <x v="3"/>
    <x v="1"/>
    <x v="3"/>
    <x v="0"/>
    <x v="0"/>
    <x v="0"/>
    <x v="2"/>
    <x v="2"/>
    <x v="0"/>
    <x v="5"/>
    <x v="1"/>
    <x v="3"/>
    <x v="3"/>
    <x v="3"/>
    <x v="3"/>
    <x v="2"/>
    <x v="2"/>
    <x v="0"/>
    <x v="0"/>
    <x v="0"/>
    <x v="0"/>
    <x v="0"/>
    <x v="0"/>
    <x v="0"/>
    <x v="0"/>
    <x v="0"/>
  </r>
  <r>
    <x v="0"/>
    <x v="0"/>
    <x v="7"/>
    <x v="0"/>
    <x v="0"/>
    <x v="1"/>
    <x v="2"/>
    <x v="2"/>
    <x v="2"/>
    <x v="3"/>
    <x v="2"/>
    <x v="3"/>
    <x v="0"/>
    <x v="0"/>
    <x v="2"/>
    <x v="3"/>
    <x v="3"/>
    <x v="3"/>
    <x v="4"/>
    <x v="2"/>
    <x v="2"/>
    <x v="0"/>
    <x v="0"/>
    <x v="3"/>
    <x v="2"/>
    <x v="2"/>
    <x v="2"/>
    <x v="0"/>
    <x v="0"/>
    <x v="2"/>
    <x v="0"/>
    <x v="3"/>
    <x v="3"/>
    <x v="1"/>
    <x v="3"/>
    <x v="2"/>
    <x v="3"/>
    <x v="3"/>
    <x v="2"/>
    <x v="0"/>
    <x v="0"/>
    <x v="0"/>
    <x v="0"/>
    <x v="0"/>
    <x v="0"/>
    <x v="0"/>
    <x v="0"/>
    <x v="0"/>
    <x v="0"/>
  </r>
  <r>
    <x v="0"/>
    <x v="0"/>
    <x v="7"/>
    <x v="0"/>
    <x v="0"/>
    <x v="1"/>
    <x v="4"/>
    <x v="0"/>
    <x v="4"/>
    <x v="2"/>
    <x v="3"/>
    <x v="2"/>
    <x v="5"/>
    <x v="5"/>
    <x v="0"/>
    <x v="3"/>
    <x v="3"/>
    <x v="2"/>
    <x v="2"/>
    <x v="4"/>
    <x v="5"/>
    <x v="0"/>
    <x v="0"/>
    <x v="3"/>
    <x v="1"/>
    <x v="2"/>
    <x v="0"/>
    <x v="2"/>
    <x v="4"/>
    <x v="0"/>
    <x v="4"/>
    <x v="4"/>
    <x v="3"/>
    <x v="3"/>
    <x v="2"/>
    <x v="3"/>
    <x v="0"/>
    <x v="2"/>
    <x v="1"/>
    <x v="0"/>
    <x v="0"/>
    <x v="0"/>
    <x v="0"/>
    <x v="0"/>
    <x v="0"/>
    <x v="0"/>
    <x v="0"/>
    <x v="0"/>
    <x v="0"/>
  </r>
  <r>
    <x v="0"/>
    <x v="0"/>
    <x v="7"/>
    <x v="0"/>
    <x v="1"/>
    <x v="1"/>
    <x v="2"/>
    <x v="3"/>
    <x v="4"/>
    <x v="0"/>
    <x v="3"/>
    <x v="4"/>
    <x v="5"/>
    <x v="0"/>
    <x v="0"/>
    <x v="0"/>
    <x v="3"/>
    <x v="0"/>
    <x v="3"/>
    <x v="0"/>
    <x v="5"/>
    <x v="2"/>
    <x v="2"/>
    <x v="0"/>
    <x v="4"/>
    <x v="0"/>
    <x v="3"/>
    <x v="0"/>
    <x v="0"/>
    <x v="0"/>
    <x v="0"/>
    <x v="0"/>
    <x v="2"/>
    <x v="4"/>
    <x v="1"/>
    <x v="0"/>
    <x v="3"/>
    <x v="3"/>
    <x v="2"/>
    <x v="2"/>
    <x v="0"/>
    <x v="0"/>
    <x v="0"/>
    <x v="0"/>
    <x v="0"/>
    <x v="0"/>
    <x v="0"/>
    <x v="0"/>
    <x v="0"/>
  </r>
  <r>
    <x v="0"/>
    <x v="0"/>
    <x v="7"/>
    <x v="0"/>
    <x v="1"/>
    <x v="0"/>
    <x v="3"/>
    <x v="2"/>
    <x v="0"/>
    <x v="1"/>
    <x v="1"/>
    <x v="0"/>
    <x v="1"/>
    <x v="3"/>
    <x v="0"/>
    <x v="1"/>
    <x v="0"/>
    <x v="1"/>
    <x v="1"/>
    <x v="2"/>
    <x v="0"/>
    <x v="0"/>
    <x v="1"/>
    <x v="3"/>
    <x v="0"/>
    <x v="2"/>
    <x v="0"/>
    <x v="3"/>
    <x v="4"/>
    <x v="0"/>
    <x v="3"/>
    <x v="0"/>
    <x v="0"/>
    <x v="0"/>
    <x v="0"/>
    <x v="1"/>
    <x v="0"/>
    <x v="5"/>
    <x v="0"/>
    <x v="4"/>
    <x v="0"/>
    <x v="0"/>
    <x v="0"/>
    <x v="0"/>
    <x v="0"/>
    <x v="0"/>
    <x v="0"/>
    <x v="0"/>
    <x v="0"/>
  </r>
  <r>
    <x v="0"/>
    <x v="0"/>
    <x v="7"/>
    <x v="0"/>
    <x v="3"/>
    <x v="0"/>
    <x v="0"/>
    <x v="2"/>
    <x v="0"/>
    <x v="3"/>
    <x v="2"/>
    <x v="3"/>
    <x v="2"/>
    <x v="3"/>
    <x v="2"/>
    <x v="0"/>
    <x v="0"/>
    <x v="3"/>
    <x v="3"/>
    <x v="3"/>
    <x v="1"/>
    <x v="0"/>
    <x v="0"/>
    <x v="3"/>
    <x v="2"/>
    <x v="3"/>
    <x v="0"/>
    <x v="3"/>
    <x v="4"/>
    <x v="0"/>
    <x v="2"/>
    <x v="2"/>
    <x v="0"/>
    <x v="3"/>
    <x v="1"/>
    <x v="2"/>
    <x v="2"/>
    <x v="5"/>
    <x v="2"/>
    <x v="0"/>
    <x v="0"/>
    <x v="0"/>
    <x v="0"/>
    <x v="0"/>
    <x v="0"/>
    <x v="0"/>
    <x v="0"/>
    <x v="0"/>
    <x v="0"/>
  </r>
  <r>
    <x v="0"/>
    <x v="0"/>
    <x v="7"/>
    <x v="0"/>
    <x v="3"/>
    <x v="0"/>
    <x v="2"/>
    <x v="0"/>
    <x v="4"/>
    <x v="2"/>
    <x v="0"/>
    <x v="4"/>
    <x v="1"/>
    <x v="5"/>
    <x v="2"/>
    <x v="0"/>
    <x v="3"/>
    <x v="0"/>
    <x v="1"/>
    <x v="1"/>
    <x v="3"/>
    <x v="0"/>
    <x v="3"/>
    <x v="0"/>
    <x v="1"/>
    <x v="4"/>
    <x v="3"/>
    <x v="0"/>
    <x v="0"/>
    <x v="4"/>
    <x v="4"/>
    <x v="4"/>
    <x v="4"/>
    <x v="4"/>
    <x v="0"/>
    <x v="4"/>
    <x v="4"/>
    <x v="0"/>
    <x v="3"/>
    <x v="3"/>
    <x v="0"/>
    <x v="0"/>
    <x v="0"/>
    <x v="0"/>
    <x v="0"/>
    <x v="0"/>
    <x v="0"/>
    <x v="0"/>
    <x v="0"/>
  </r>
  <r>
    <x v="0"/>
    <x v="0"/>
    <x v="7"/>
    <x v="0"/>
    <x v="1"/>
    <x v="0"/>
    <x v="3"/>
    <x v="0"/>
    <x v="2"/>
    <x v="4"/>
    <x v="2"/>
    <x v="2"/>
    <x v="4"/>
    <x v="2"/>
    <x v="5"/>
    <x v="2"/>
    <x v="2"/>
    <x v="3"/>
    <x v="2"/>
    <x v="2"/>
    <x v="2"/>
    <x v="0"/>
    <x v="0"/>
    <x v="2"/>
    <x v="2"/>
    <x v="2"/>
    <x v="2"/>
    <x v="0"/>
    <x v="0"/>
    <x v="2"/>
    <x v="3"/>
    <x v="2"/>
    <x v="3"/>
    <x v="2"/>
    <x v="3"/>
    <x v="2"/>
    <x v="3"/>
    <x v="0"/>
    <x v="2"/>
    <x v="2"/>
    <x v="0"/>
    <x v="0"/>
    <x v="0"/>
    <x v="0"/>
    <x v="0"/>
    <x v="0"/>
    <x v="0"/>
    <x v="0"/>
    <x v="0"/>
  </r>
  <r>
    <x v="0"/>
    <x v="0"/>
    <x v="7"/>
    <x v="0"/>
    <x v="3"/>
    <x v="0"/>
    <x v="0"/>
    <x v="2"/>
    <x v="2"/>
    <x v="2"/>
    <x v="2"/>
    <x v="3"/>
    <x v="0"/>
    <x v="3"/>
    <x v="0"/>
    <x v="3"/>
    <x v="0"/>
    <x v="3"/>
    <x v="2"/>
    <x v="3"/>
    <x v="2"/>
    <x v="0"/>
    <x v="0"/>
    <x v="3"/>
    <x v="2"/>
    <x v="5"/>
    <x v="2"/>
    <x v="0"/>
    <x v="0"/>
    <x v="0"/>
    <x v="2"/>
    <x v="2"/>
    <x v="3"/>
    <x v="1"/>
    <x v="1"/>
    <x v="2"/>
    <x v="0"/>
    <x v="5"/>
    <x v="0"/>
    <x v="0"/>
    <x v="0"/>
    <x v="0"/>
    <x v="0"/>
    <x v="0"/>
    <x v="0"/>
    <x v="0"/>
    <x v="0"/>
    <x v="0"/>
    <x v="0"/>
  </r>
  <r>
    <x v="0"/>
    <x v="0"/>
    <x v="7"/>
    <x v="0"/>
    <x v="1"/>
    <x v="1"/>
    <x v="3"/>
    <x v="5"/>
    <x v="0"/>
    <x v="3"/>
    <x v="4"/>
    <x v="6"/>
    <x v="4"/>
    <x v="3"/>
    <x v="5"/>
    <x v="2"/>
    <x v="0"/>
    <x v="4"/>
    <x v="4"/>
    <x v="3"/>
    <x v="2"/>
    <x v="3"/>
    <x v="4"/>
    <x v="4"/>
    <x v="3"/>
    <x v="2"/>
    <x v="5"/>
    <x v="0"/>
    <x v="0"/>
    <x v="2"/>
    <x v="0"/>
    <x v="3"/>
    <x v="5"/>
    <x v="1"/>
    <x v="3"/>
    <x v="3"/>
    <x v="2"/>
    <x v="0"/>
    <x v="2"/>
    <x v="4"/>
    <x v="0"/>
    <x v="0"/>
    <x v="0"/>
    <x v="0"/>
    <x v="0"/>
    <x v="0"/>
    <x v="0"/>
    <x v="0"/>
    <x v="0"/>
  </r>
  <r>
    <x v="0"/>
    <x v="0"/>
    <x v="7"/>
    <x v="0"/>
    <x v="0"/>
    <x v="0"/>
    <x v="0"/>
    <x v="2"/>
    <x v="3"/>
    <x v="3"/>
    <x v="2"/>
    <x v="3"/>
    <x v="0"/>
    <x v="3"/>
    <x v="5"/>
    <x v="3"/>
    <x v="2"/>
    <x v="3"/>
    <x v="2"/>
    <x v="3"/>
    <x v="2"/>
    <x v="0"/>
    <x v="0"/>
    <x v="3"/>
    <x v="0"/>
    <x v="3"/>
    <x v="2"/>
    <x v="3"/>
    <x v="0"/>
    <x v="2"/>
    <x v="0"/>
    <x v="3"/>
    <x v="3"/>
    <x v="1"/>
    <x v="1"/>
    <x v="2"/>
    <x v="0"/>
    <x v="3"/>
    <x v="0"/>
    <x v="0"/>
    <x v="0"/>
    <x v="0"/>
    <x v="0"/>
    <x v="0"/>
    <x v="0"/>
    <x v="0"/>
    <x v="0"/>
    <x v="0"/>
    <x v="0"/>
  </r>
  <r>
    <x v="0"/>
    <x v="0"/>
    <x v="7"/>
    <x v="0"/>
    <x v="1"/>
    <x v="1"/>
    <x v="3"/>
    <x v="5"/>
    <x v="3"/>
    <x v="4"/>
    <x v="4"/>
    <x v="6"/>
    <x v="4"/>
    <x v="2"/>
    <x v="5"/>
    <x v="2"/>
    <x v="2"/>
    <x v="4"/>
    <x v="4"/>
    <x v="3"/>
    <x v="2"/>
    <x v="3"/>
    <x v="4"/>
    <x v="4"/>
    <x v="3"/>
    <x v="5"/>
    <x v="5"/>
    <x v="0"/>
    <x v="0"/>
    <x v="2"/>
    <x v="0"/>
    <x v="3"/>
    <x v="5"/>
    <x v="1"/>
    <x v="3"/>
    <x v="3"/>
    <x v="4"/>
    <x v="3"/>
    <x v="2"/>
    <x v="3"/>
    <x v="0"/>
    <x v="0"/>
    <x v="0"/>
    <x v="0"/>
    <x v="0"/>
    <x v="0"/>
    <x v="0"/>
    <x v="0"/>
    <x v="0"/>
  </r>
  <r>
    <x v="0"/>
    <x v="0"/>
    <x v="7"/>
    <x v="0"/>
    <x v="3"/>
    <x v="0"/>
    <x v="2"/>
    <x v="2"/>
    <x v="2"/>
    <x v="0"/>
    <x v="3"/>
    <x v="2"/>
    <x v="0"/>
    <x v="3"/>
    <x v="0"/>
    <x v="3"/>
    <x v="3"/>
    <x v="2"/>
    <x v="3"/>
    <x v="2"/>
    <x v="5"/>
    <x v="0"/>
    <x v="0"/>
    <x v="0"/>
    <x v="2"/>
    <x v="3"/>
    <x v="2"/>
    <x v="3"/>
    <x v="4"/>
    <x v="0"/>
    <x v="3"/>
    <x v="2"/>
    <x v="3"/>
    <x v="3"/>
    <x v="2"/>
    <x v="2"/>
    <x v="2"/>
    <x v="0"/>
    <x v="0"/>
    <x v="0"/>
    <x v="0"/>
    <x v="0"/>
    <x v="0"/>
    <x v="0"/>
    <x v="0"/>
    <x v="0"/>
    <x v="0"/>
    <x v="0"/>
    <x v="0"/>
  </r>
  <r>
    <x v="0"/>
    <x v="0"/>
    <x v="7"/>
    <x v="0"/>
    <x v="0"/>
    <x v="1"/>
    <x v="3"/>
    <x v="3"/>
    <x v="2"/>
    <x v="3"/>
    <x v="4"/>
    <x v="2"/>
    <x v="5"/>
    <x v="3"/>
    <x v="3"/>
    <x v="0"/>
    <x v="3"/>
    <x v="4"/>
    <x v="2"/>
    <x v="3"/>
    <x v="2"/>
    <x v="3"/>
    <x v="1"/>
    <x v="4"/>
    <x v="3"/>
    <x v="2"/>
    <x v="0"/>
    <x v="1"/>
    <x v="0"/>
    <x v="0"/>
    <x v="2"/>
    <x v="3"/>
    <x v="0"/>
    <x v="1"/>
    <x v="3"/>
    <x v="3"/>
    <x v="0"/>
    <x v="0"/>
    <x v="0"/>
    <x v="0"/>
    <x v="0"/>
    <x v="0"/>
    <x v="0"/>
    <x v="0"/>
    <x v="0"/>
    <x v="0"/>
    <x v="0"/>
    <x v="0"/>
    <x v="0"/>
  </r>
  <r>
    <x v="0"/>
    <x v="0"/>
    <x v="7"/>
    <x v="0"/>
    <x v="3"/>
    <x v="1"/>
    <x v="2"/>
    <x v="5"/>
    <x v="2"/>
    <x v="2"/>
    <x v="4"/>
    <x v="2"/>
    <x v="0"/>
    <x v="3"/>
    <x v="0"/>
    <x v="3"/>
    <x v="0"/>
    <x v="3"/>
    <x v="2"/>
    <x v="3"/>
    <x v="2"/>
    <x v="0"/>
    <x v="0"/>
    <x v="2"/>
    <x v="2"/>
    <x v="3"/>
    <x v="0"/>
    <x v="3"/>
    <x v="0"/>
    <x v="0"/>
    <x v="2"/>
    <x v="3"/>
    <x v="3"/>
    <x v="1"/>
    <x v="3"/>
    <x v="2"/>
    <x v="0"/>
    <x v="2"/>
    <x v="0"/>
    <x v="4"/>
    <x v="0"/>
    <x v="0"/>
    <x v="0"/>
    <x v="0"/>
    <x v="0"/>
    <x v="0"/>
    <x v="0"/>
    <x v="0"/>
    <x v="0"/>
  </r>
  <r>
    <x v="0"/>
    <x v="0"/>
    <x v="7"/>
    <x v="0"/>
    <x v="0"/>
    <x v="0"/>
    <x v="0"/>
    <x v="2"/>
    <x v="2"/>
    <x v="3"/>
    <x v="3"/>
    <x v="2"/>
    <x v="0"/>
    <x v="3"/>
    <x v="2"/>
    <x v="3"/>
    <x v="3"/>
    <x v="3"/>
    <x v="1"/>
    <x v="1"/>
    <x v="0"/>
    <x v="1"/>
    <x v="1"/>
    <x v="3"/>
    <x v="2"/>
    <x v="3"/>
    <x v="2"/>
    <x v="0"/>
    <x v="0"/>
    <x v="2"/>
    <x v="0"/>
    <x v="2"/>
    <x v="3"/>
    <x v="0"/>
    <x v="0"/>
    <x v="3"/>
    <x v="3"/>
    <x v="5"/>
    <x v="2"/>
    <x v="2"/>
    <x v="0"/>
    <x v="0"/>
    <x v="0"/>
    <x v="0"/>
    <x v="0"/>
    <x v="0"/>
    <x v="0"/>
    <x v="0"/>
    <x v="0"/>
  </r>
  <r>
    <x v="0"/>
    <x v="0"/>
    <x v="7"/>
    <x v="0"/>
    <x v="1"/>
    <x v="0"/>
    <x v="0"/>
    <x v="2"/>
    <x v="0"/>
    <x v="3"/>
    <x v="3"/>
    <x v="0"/>
    <x v="0"/>
    <x v="3"/>
    <x v="2"/>
    <x v="3"/>
    <x v="0"/>
    <x v="2"/>
    <x v="2"/>
    <x v="2"/>
    <x v="2"/>
    <x v="2"/>
    <x v="0"/>
    <x v="2"/>
    <x v="0"/>
    <x v="0"/>
    <x v="0"/>
    <x v="0"/>
    <x v="0"/>
    <x v="0"/>
    <x v="2"/>
    <x v="1"/>
    <x v="1"/>
    <x v="3"/>
    <x v="4"/>
    <x v="0"/>
    <x v="4"/>
    <x v="2"/>
    <x v="4"/>
    <x v="4"/>
    <x v="0"/>
    <x v="0"/>
    <x v="0"/>
    <x v="0"/>
    <x v="0"/>
    <x v="0"/>
    <x v="0"/>
    <x v="0"/>
    <x v="0"/>
  </r>
  <r>
    <x v="0"/>
    <x v="0"/>
    <x v="7"/>
    <x v="0"/>
    <x v="1"/>
    <x v="1"/>
    <x v="0"/>
    <x v="0"/>
    <x v="2"/>
    <x v="2"/>
    <x v="3"/>
    <x v="3"/>
    <x v="0"/>
    <x v="3"/>
    <x v="2"/>
    <x v="0"/>
    <x v="0"/>
    <x v="2"/>
    <x v="2"/>
    <x v="4"/>
    <x v="0"/>
    <x v="0"/>
    <x v="0"/>
    <x v="3"/>
    <x v="1"/>
    <x v="2"/>
    <x v="3"/>
    <x v="3"/>
    <x v="4"/>
    <x v="1"/>
    <x v="1"/>
    <x v="4"/>
    <x v="2"/>
    <x v="0"/>
    <x v="0"/>
    <x v="1"/>
    <x v="4"/>
    <x v="5"/>
    <x v="4"/>
    <x v="3"/>
    <x v="0"/>
    <x v="0"/>
    <x v="0"/>
    <x v="0"/>
    <x v="0"/>
    <x v="0"/>
    <x v="0"/>
    <x v="0"/>
    <x v="0"/>
  </r>
  <r>
    <x v="0"/>
    <x v="0"/>
    <x v="7"/>
    <x v="0"/>
    <x v="0"/>
    <x v="1"/>
    <x v="0"/>
    <x v="5"/>
    <x v="0"/>
    <x v="2"/>
    <x v="4"/>
    <x v="2"/>
    <x v="0"/>
    <x v="2"/>
    <x v="0"/>
    <x v="2"/>
    <x v="2"/>
    <x v="3"/>
    <x v="2"/>
    <x v="3"/>
    <x v="2"/>
    <x v="0"/>
    <x v="2"/>
    <x v="2"/>
    <x v="2"/>
    <x v="2"/>
    <x v="5"/>
    <x v="3"/>
    <x v="0"/>
    <x v="0"/>
    <x v="2"/>
    <x v="2"/>
    <x v="3"/>
    <x v="1"/>
    <x v="1"/>
    <x v="2"/>
    <x v="0"/>
    <x v="3"/>
    <x v="0"/>
    <x v="2"/>
    <x v="0"/>
    <x v="0"/>
    <x v="0"/>
    <x v="0"/>
    <x v="0"/>
    <x v="0"/>
    <x v="0"/>
    <x v="0"/>
    <x v="0"/>
  </r>
  <r>
    <x v="0"/>
    <x v="0"/>
    <x v="7"/>
    <x v="0"/>
    <x v="3"/>
    <x v="0"/>
    <x v="3"/>
    <x v="5"/>
    <x v="2"/>
    <x v="4"/>
    <x v="4"/>
    <x v="6"/>
    <x v="0"/>
    <x v="2"/>
    <x v="5"/>
    <x v="2"/>
    <x v="2"/>
    <x v="3"/>
    <x v="2"/>
    <x v="3"/>
    <x v="2"/>
    <x v="0"/>
    <x v="0"/>
    <x v="3"/>
    <x v="3"/>
    <x v="3"/>
    <x v="5"/>
    <x v="0"/>
    <x v="0"/>
    <x v="2"/>
    <x v="0"/>
    <x v="3"/>
    <x v="5"/>
    <x v="1"/>
    <x v="3"/>
    <x v="3"/>
    <x v="0"/>
    <x v="0"/>
    <x v="2"/>
    <x v="2"/>
    <x v="0"/>
    <x v="0"/>
    <x v="0"/>
    <x v="0"/>
    <x v="0"/>
    <x v="0"/>
    <x v="0"/>
    <x v="0"/>
    <x v="0"/>
  </r>
  <r>
    <x v="0"/>
    <x v="0"/>
    <x v="7"/>
    <x v="0"/>
    <x v="0"/>
    <x v="1"/>
    <x v="3"/>
    <x v="5"/>
    <x v="3"/>
    <x v="2"/>
    <x v="4"/>
    <x v="2"/>
    <x v="4"/>
    <x v="3"/>
    <x v="0"/>
    <x v="2"/>
    <x v="3"/>
    <x v="4"/>
    <x v="4"/>
    <x v="3"/>
    <x v="2"/>
    <x v="3"/>
    <x v="4"/>
    <x v="4"/>
    <x v="3"/>
    <x v="1"/>
    <x v="1"/>
    <x v="0"/>
    <x v="0"/>
    <x v="2"/>
    <x v="0"/>
    <x v="3"/>
    <x v="5"/>
    <x v="1"/>
    <x v="3"/>
    <x v="3"/>
    <x v="0"/>
    <x v="3"/>
    <x v="2"/>
    <x v="2"/>
    <x v="0"/>
    <x v="0"/>
    <x v="0"/>
    <x v="0"/>
    <x v="0"/>
    <x v="0"/>
    <x v="0"/>
    <x v="0"/>
    <x v="0"/>
  </r>
  <r>
    <x v="0"/>
    <x v="0"/>
    <x v="7"/>
    <x v="0"/>
    <x v="3"/>
    <x v="1"/>
    <x v="0"/>
    <x v="0"/>
    <x v="2"/>
    <x v="2"/>
    <x v="2"/>
    <x v="0"/>
    <x v="0"/>
    <x v="3"/>
    <x v="5"/>
    <x v="3"/>
    <x v="6"/>
    <x v="3"/>
    <x v="3"/>
    <x v="2"/>
    <x v="2"/>
    <x v="0"/>
    <x v="2"/>
    <x v="3"/>
    <x v="2"/>
    <x v="3"/>
    <x v="0"/>
    <x v="3"/>
    <x v="0"/>
    <x v="0"/>
    <x v="4"/>
    <x v="3"/>
    <x v="3"/>
    <x v="3"/>
    <x v="1"/>
    <x v="2"/>
    <x v="0"/>
    <x v="0"/>
    <x v="0"/>
    <x v="0"/>
    <x v="0"/>
    <x v="0"/>
    <x v="0"/>
    <x v="0"/>
    <x v="0"/>
    <x v="0"/>
    <x v="0"/>
    <x v="0"/>
    <x v="0"/>
  </r>
  <r>
    <x v="0"/>
    <x v="0"/>
    <x v="7"/>
    <x v="0"/>
    <x v="1"/>
    <x v="1"/>
    <x v="2"/>
    <x v="2"/>
    <x v="2"/>
    <x v="3"/>
    <x v="2"/>
    <x v="2"/>
    <x v="0"/>
    <x v="2"/>
    <x v="0"/>
    <x v="3"/>
    <x v="3"/>
    <x v="3"/>
    <x v="3"/>
    <x v="1"/>
    <x v="2"/>
    <x v="0"/>
    <x v="0"/>
    <x v="3"/>
    <x v="0"/>
    <x v="3"/>
    <x v="2"/>
    <x v="0"/>
    <x v="0"/>
    <x v="1"/>
    <x v="3"/>
    <x v="1"/>
    <x v="5"/>
    <x v="0"/>
    <x v="3"/>
    <x v="2"/>
    <x v="0"/>
    <x v="1"/>
    <x v="1"/>
    <x v="0"/>
    <x v="0"/>
    <x v="0"/>
    <x v="0"/>
    <x v="0"/>
    <x v="0"/>
    <x v="0"/>
    <x v="0"/>
    <x v="0"/>
    <x v="0"/>
  </r>
  <r>
    <x v="0"/>
    <x v="0"/>
    <x v="7"/>
    <x v="0"/>
    <x v="1"/>
    <x v="0"/>
    <x v="0"/>
    <x v="2"/>
    <x v="0"/>
    <x v="2"/>
    <x v="3"/>
    <x v="2"/>
    <x v="0"/>
    <x v="0"/>
    <x v="0"/>
    <x v="3"/>
    <x v="0"/>
    <x v="3"/>
    <x v="3"/>
    <x v="3"/>
    <x v="2"/>
    <x v="2"/>
    <x v="2"/>
    <x v="2"/>
    <x v="2"/>
    <x v="0"/>
    <x v="0"/>
    <x v="0"/>
    <x v="0"/>
    <x v="0"/>
    <x v="2"/>
    <x v="2"/>
    <x v="2"/>
    <x v="3"/>
    <x v="1"/>
    <x v="0"/>
    <x v="2"/>
    <x v="0"/>
    <x v="0"/>
    <x v="0"/>
    <x v="0"/>
    <x v="0"/>
    <x v="0"/>
    <x v="0"/>
    <x v="0"/>
    <x v="0"/>
    <x v="0"/>
    <x v="0"/>
    <x v="0"/>
  </r>
  <r>
    <x v="0"/>
    <x v="0"/>
    <x v="7"/>
    <x v="0"/>
    <x v="0"/>
    <x v="1"/>
    <x v="2"/>
    <x v="0"/>
    <x v="1"/>
    <x v="3"/>
    <x v="3"/>
    <x v="0"/>
    <x v="2"/>
    <x v="0"/>
    <x v="0"/>
    <x v="3"/>
    <x v="0"/>
    <x v="3"/>
    <x v="4"/>
    <x v="2"/>
    <x v="0"/>
    <x v="0"/>
    <x v="0"/>
    <x v="3"/>
    <x v="2"/>
    <x v="0"/>
    <x v="3"/>
    <x v="3"/>
    <x v="0"/>
    <x v="3"/>
    <x v="3"/>
    <x v="0"/>
    <x v="0"/>
    <x v="3"/>
    <x v="1"/>
    <x v="0"/>
    <x v="0"/>
    <x v="0"/>
    <x v="0"/>
    <x v="2"/>
    <x v="0"/>
    <x v="0"/>
    <x v="0"/>
    <x v="0"/>
    <x v="0"/>
    <x v="0"/>
    <x v="0"/>
    <x v="0"/>
    <x v="0"/>
  </r>
  <r>
    <x v="0"/>
    <x v="0"/>
    <x v="7"/>
    <x v="0"/>
    <x v="1"/>
    <x v="1"/>
    <x v="0"/>
    <x v="0"/>
    <x v="4"/>
    <x v="2"/>
    <x v="3"/>
    <x v="4"/>
    <x v="4"/>
    <x v="0"/>
    <x v="0"/>
    <x v="0"/>
    <x v="5"/>
    <x v="1"/>
    <x v="3"/>
    <x v="2"/>
    <x v="2"/>
    <x v="0"/>
    <x v="0"/>
    <x v="2"/>
    <x v="1"/>
    <x v="0"/>
    <x v="3"/>
    <x v="0"/>
    <x v="4"/>
    <x v="0"/>
    <x v="0"/>
    <x v="1"/>
    <x v="1"/>
    <x v="4"/>
    <x v="0"/>
    <x v="4"/>
    <x v="4"/>
    <x v="2"/>
    <x v="1"/>
    <x v="3"/>
    <x v="0"/>
    <x v="0"/>
    <x v="0"/>
    <x v="0"/>
    <x v="0"/>
    <x v="0"/>
    <x v="0"/>
    <x v="0"/>
    <x v="0"/>
  </r>
  <r>
    <x v="0"/>
    <x v="0"/>
    <x v="7"/>
    <x v="0"/>
    <x v="3"/>
    <x v="0"/>
    <x v="0"/>
    <x v="2"/>
    <x v="2"/>
    <x v="2"/>
    <x v="3"/>
    <x v="0"/>
    <x v="0"/>
    <x v="3"/>
    <x v="2"/>
    <x v="3"/>
    <x v="0"/>
    <x v="2"/>
    <x v="2"/>
    <x v="2"/>
    <x v="2"/>
    <x v="0"/>
    <x v="0"/>
    <x v="0"/>
    <x v="2"/>
    <x v="3"/>
    <x v="0"/>
    <x v="0"/>
    <x v="0"/>
    <x v="2"/>
    <x v="2"/>
    <x v="2"/>
    <x v="3"/>
    <x v="3"/>
    <x v="1"/>
    <x v="2"/>
    <x v="0"/>
    <x v="3"/>
    <x v="2"/>
    <x v="0"/>
    <x v="0"/>
    <x v="0"/>
    <x v="0"/>
    <x v="0"/>
    <x v="0"/>
    <x v="0"/>
    <x v="0"/>
    <x v="0"/>
    <x v="0"/>
  </r>
  <r>
    <x v="0"/>
    <x v="0"/>
    <x v="7"/>
    <x v="0"/>
    <x v="1"/>
    <x v="0"/>
    <x v="0"/>
    <x v="0"/>
    <x v="4"/>
    <x v="3"/>
    <x v="0"/>
    <x v="0"/>
    <x v="3"/>
    <x v="0"/>
    <x v="4"/>
    <x v="0"/>
    <x v="6"/>
    <x v="2"/>
    <x v="3"/>
    <x v="4"/>
    <x v="5"/>
    <x v="0"/>
    <x v="4"/>
    <x v="0"/>
    <x v="1"/>
    <x v="0"/>
    <x v="0"/>
    <x v="0"/>
    <x v="0"/>
    <x v="2"/>
    <x v="2"/>
    <x v="2"/>
    <x v="2"/>
    <x v="4"/>
    <x v="2"/>
    <x v="3"/>
    <x v="2"/>
    <x v="0"/>
    <x v="2"/>
    <x v="4"/>
    <x v="0"/>
    <x v="0"/>
    <x v="0"/>
    <x v="0"/>
    <x v="0"/>
    <x v="0"/>
    <x v="0"/>
    <x v="0"/>
    <x v="0"/>
  </r>
  <r>
    <x v="0"/>
    <x v="0"/>
    <x v="7"/>
    <x v="0"/>
    <x v="5"/>
    <x v="1"/>
    <x v="4"/>
    <x v="3"/>
    <x v="0"/>
    <x v="2"/>
    <x v="0"/>
    <x v="0"/>
    <x v="2"/>
    <x v="4"/>
    <x v="4"/>
    <x v="4"/>
    <x v="5"/>
    <x v="0"/>
    <x v="0"/>
    <x v="4"/>
    <x v="4"/>
    <x v="0"/>
    <x v="3"/>
    <x v="0"/>
    <x v="4"/>
    <x v="0"/>
    <x v="4"/>
    <x v="4"/>
    <x v="2"/>
    <x v="4"/>
    <x v="4"/>
    <x v="4"/>
    <x v="4"/>
    <x v="4"/>
    <x v="4"/>
    <x v="4"/>
    <x v="4"/>
    <x v="2"/>
    <x v="3"/>
    <x v="3"/>
    <x v="0"/>
    <x v="0"/>
    <x v="0"/>
    <x v="0"/>
    <x v="0"/>
    <x v="0"/>
    <x v="0"/>
    <x v="0"/>
    <x v="0"/>
  </r>
  <r>
    <x v="0"/>
    <x v="0"/>
    <x v="7"/>
    <x v="0"/>
    <x v="1"/>
    <x v="0"/>
    <x v="3"/>
    <x v="0"/>
    <x v="0"/>
    <x v="0"/>
    <x v="0"/>
    <x v="4"/>
    <x v="4"/>
    <x v="4"/>
    <x v="4"/>
    <x v="4"/>
    <x v="5"/>
    <x v="0"/>
    <x v="0"/>
    <x v="0"/>
    <x v="3"/>
    <x v="4"/>
    <x v="3"/>
    <x v="1"/>
    <x v="4"/>
    <x v="4"/>
    <x v="4"/>
    <x v="4"/>
    <x v="2"/>
    <x v="4"/>
    <x v="4"/>
    <x v="4"/>
    <x v="4"/>
    <x v="2"/>
    <x v="1"/>
    <x v="4"/>
    <x v="4"/>
    <x v="2"/>
    <x v="3"/>
    <x v="3"/>
    <x v="0"/>
    <x v="0"/>
    <x v="0"/>
    <x v="0"/>
    <x v="0"/>
    <x v="0"/>
    <x v="0"/>
    <x v="0"/>
    <x v="0"/>
  </r>
  <r>
    <x v="0"/>
    <x v="0"/>
    <x v="7"/>
    <x v="0"/>
    <x v="0"/>
    <x v="1"/>
    <x v="4"/>
    <x v="3"/>
    <x v="4"/>
    <x v="0"/>
    <x v="0"/>
    <x v="4"/>
    <x v="3"/>
    <x v="4"/>
    <x v="3"/>
    <x v="4"/>
    <x v="5"/>
    <x v="0"/>
    <x v="0"/>
    <x v="0"/>
    <x v="3"/>
    <x v="4"/>
    <x v="3"/>
    <x v="0"/>
    <x v="4"/>
    <x v="4"/>
    <x v="4"/>
    <x v="4"/>
    <x v="2"/>
    <x v="4"/>
    <x v="3"/>
    <x v="4"/>
    <x v="4"/>
    <x v="2"/>
    <x v="4"/>
    <x v="4"/>
    <x v="4"/>
    <x v="2"/>
    <x v="3"/>
    <x v="3"/>
    <x v="0"/>
    <x v="0"/>
    <x v="0"/>
    <x v="0"/>
    <x v="0"/>
    <x v="0"/>
    <x v="0"/>
    <x v="0"/>
    <x v="0"/>
  </r>
  <r>
    <x v="0"/>
    <x v="0"/>
    <x v="7"/>
    <x v="0"/>
    <x v="1"/>
    <x v="0"/>
    <x v="0"/>
    <x v="5"/>
    <x v="2"/>
    <x v="3"/>
    <x v="3"/>
    <x v="3"/>
    <x v="4"/>
    <x v="2"/>
    <x v="5"/>
    <x v="1"/>
    <x v="0"/>
    <x v="3"/>
    <x v="0"/>
    <x v="3"/>
    <x v="2"/>
    <x v="3"/>
    <x v="4"/>
    <x v="0"/>
    <x v="0"/>
    <x v="3"/>
    <x v="5"/>
    <x v="0"/>
    <x v="0"/>
    <x v="2"/>
    <x v="0"/>
    <x v="3"/>
    <x v="5"/>
    <x v="3"/>
    <x v="3"/>
    <x v="2"/>
    <x v="3"/>
    <x v="3"/>
    <x v="2"/>
    <x v="2"/>
    <x v="0"/>
    <x v="0"/>
    <x v="0"/>
    <x v="0"/>
    <x v="0"/>
    <x v="0"/>
    <x v="0"/>
    <x v="0"/>
    <x v="0"/>
  </r>
  <r>
    <x v="0"/>
    <x v="0"/>
    <x v="7"/>
    <x v="0"/>
    <x v="5"/>
    <x v="0"/>
    <x v="2"/>
    <x v="2"/>
    <x v="4"/>
    <x v="2"/>
    <x v="3"/>
    <x v="6"/>
    <x v="0"/>
    <x v="3"/>
    <x v="0"/>
    <x v="0"/>
    <x v="6"/>
    <x v="2"/>
    <x v="2"/>
    <x v="0"/>
    <x v="3"/>
    <x v="0"/>
    <x v="0"/>
    <x v="2"/>
    <x v="1"/>
    <x v="3"/>
    <x v="0"/>
    <x v="0"/>
    <x v="0"/>
    <x v="0"/>
    <x v="2"/>
    <x v="2"/>
    <x v="3"/>
    <x v="2"/>
    <x v="1"/>
    <x v="0"/>
    <x v="4"/>
    <x v="2"/>
    <x v="0"/>
    <x v="3"/>
    <x v="0"/>
    <x v="0"/>
    <x v="0"/>
    <x v="0"/>
    <x v="0"/>
    <x v="0"/>
    <x v="0"/>
    <x v="0"/>
    <x v="0"/>
  </r>
  <r>
    <x v="0"/>
    <x v="0"/>
    <x v="7"/>
    <x v="0"/>
    <x v="5"/>
    <x v="0"/>
    <x v="3"/>
    <x v="4"/>
    <x v="3"/>
    <x v="3"/>
    <x v="3"/>
    <x v="2"/>
    <x v="4"/>
    <x v="2"/>
    <x v="6"/>
    <x v="3"/>
    <x v="6"/>
    <x v="3"/>
    <x v="4"/>
    <x v="3"/>
    <x v="4"/>
    <x v="0"/>
    <x v="2"/>
    <x v="4"/>
    <x v="3"/>
    <x v="5"/>
    <x v="5"/>
    <x v="0"/>
    <x v="0"/>
    <x v="2"/>
    <x v="0"/>
    <x v="3"/>
    <x v="5"/>
    <x v="1"/>
    <x v="1"/>
    <x v="3"/>
    <x v="3"/>
    <x v="3"/>
    <x v="2"/>
    <x v="2"/>
    <x v="0"/>
    <x v="0"/>
    <x v="0"/>
    <x v="0"/>
    <x v="0"/>
    <x v="0"/>
    <x v="0"/>
    <x v="0"/>
    <x v="0"/>
  </r>
  <r>
    <x v="0"/>
    <x v="0"/>
    <x v="7"/>
    <x v="0"/>
    <x v="5"/>
    <x v="1"/>
    <x v="4"/>
    <x v="2"/>
    <x v="3"/>
    <x v="3"/>
    <x v="4"/>
    <x v="2"/>
    <x v="2"/>
    <x v="3"/>
    <x v="0"/>
    <x v="0"/>
    <x v="2"/>
    <x v="3"/>
    <x v="4"/>
    <x v="2"/>
    <x v="0"/>
    <x v="2"/>
    <x v="3"/>
    <x v="2"/>
    <x v="4"/>
    <x v="5"/>
    <x v="4"/>
    <x v="5"/>
    <x v="4"/>
    <x v="2"/>
    <x v="0"/>
    <x v="3"/>
    <x v="2"/>
    <x v="1"/>
    <x v="2"/>
    <x v="0"/>
    <x v="4"/>
    <x v="3"/>
    <x v="3"/>
    <x v="3"/>
    <x v="0"/>
    <x v="0"/>
    <x v="0"/>
    <x v="0"/>
    <x v="0"/>
    <x v="0"/>
    <x v="0"/>
    <x v="0"/>
    <x v="0"/>
  </r>
  <r>
    <x v="0"/>
    <x v="0"/>
    <x v="7"/>
    <x v="0"/>
    <x v="5"/>
    <x v="1"/>
    <x v="2"/>
    <x v="2"/>
    <x v="2"/>
    <x v="2"/>
    <x v="2"/>
    <x v="0"/>
    <x v="2"/>
    <x v="3"/>
    <x v="2"/>
    <x v="3"/>
    <x v="3"/>
    <x v="3"/>
    <x v="2"/>
    <x v="2"/>
    <x v="0"/>
    <x v="0"/>
    <x v="0"/>
    <x v="3"/>
    <x v="2"/>
    <x v="3"/>
    <x v="3"/>
    <x v="2"/>
    <x v="4"/>
    <x v="0"/>
    <x v="2"/>
    <x v="2"/>
    <x v="0"/>
    <x v="2"/>
    <x v="1"/>
    <x v="2"/>
    <x v="0"/>
    <x v="0"/>
    <x v="0"/>
    <x v="0"/>
    <x v="0"/>
    <x v="0"/>
    <x v="0"/>
    <x v="0"/>
    <x v="0"/>
    <x v="0"/>
    <x v="0"/>
    <x v="0"/>
    <x v="0"/>
  </r>
  <r>
    <x v="0"/>
    <x v="0"/>
    <x v="7"/>
    <x v="0"/>
    <x v="1"/>
    <x v="0"/>
    <x v="4"/>
    <x v="3"/>
    <x v="4"/>
    <x v="0"/>
    <x v="0"/>
    <x v="4"/>
    <x v="3"/>
    <x v="4"/>
    <x v="3"/>
    <x v="4"/>
    <x v="5"/>
    <x v="0"/>
    <x v="0"/>
    <x v="4"/>
    <x v="3"/>
    <x v="2"/>
    <x v="2"/>
    <x v="0"/>
    <x v="4"/>
    <x v="4"/>
    <x v="4"/>
    <x v="4"/>
    <x v="2"/>
    <x v="4"/>
    <x v="4"/>
    <x v="4"/>
    <x v="4"/>
    <x v="4"/>
    <x v="4"/>
    <x v="4"/>
    <x v="0"/>
    <x v="5"/>
    <x v="3"/>
    <x v="3"/>
    <x v="0"/>
    <x v="0"/>
    <x v="0"/>
    <x v="0"/>
    <x v="0"/>
    <x v="0"/>
    <x v="0"/>
    <x v="0"/>
    <x v="0"/>
  </r>
  <r>
    <x v="0"/>
    <x v="0"/>
    <x v="7"/>
    <x v="0"/>
    <x v="5"/>
    <x v="0"/>
    <x v="2"/>
    <x v="0"/>
    <x v="2"/>
    <x v="2"/>
    <x v="1"/>
    <x v="2"/>
    <x v="2"/>
    <x v="2"/>
    <x v="0"/>
    <x v="3"/>
    <x v="3"/>
    <x v="3"/>
    <x v="0"/>
    <x v="4"/>
    <x v="2"/>
    <x v="0"/>
    <x v="0"/>
    <x v="3"/>
    <x v="2"/>
    <x v="3"/>
    <x v="2"/>
    <x v="2"/>
    <x v="0"/>
    <x v="0"/>
    <x v="2"/>
    <x v="2"/>
    <x v="2"/>
    <x v="3"/>
    <x v="1"/>
    <x v="2"/>
    <x v="0"/>
    <x v="0"/>
    <x v="0"/>
    <x v="4"/>
    <x v="0"/>
    <x v="0"/>
    <x v="0"/>
    <x v="0"/>
    <x v="0"/>
    <x v="0"/>
    <x v="0"/>
    <x v="0"/>
    <x v="0"/>
  </r>
  <r>
    <x v="0"/>
    <x v="0"/>
    <x v="7"/>
    <x v="0"/>
    <x v="5"/>
    <x v="1"/>
    <x v="2"/>
    <x v="2"/>
    <x v="4"/>
    <x v="3"/>
    <x v="4"/>
    <x v="2"/>
    <x v="0"/>
    <x v="2"/>
    <x v="5"/>
    <x v="2"/>
    <x v="2"/>
    <x v="4"/>
    <x v="4"/>
    <x v="3"/>
    <x v="2"/>
    <x v="0"/>
    <x v="0"/>
    <x v="3"/>
    <x v="1"/>
    <x v="3"/>
    <x v="5"/>
    <x v="0"/>
    <x v="0"/>
    <x v="2"/>
    <x v="0"/>
    <x v="3"/>
    <x v="3"/>
    <x v="1"/>
    <x v="3"/>
    <x v="3"/>
    <x v="0"/>
    <x v="3"/>
    <x v="2"/>
    <x v="4"/>
    <x v="0"/>
    <x v="0"/>
    <x v="0"/>
    <x v="0"/>
    <x v="0"/>
    <x v="0"/>
    <x v="0"/>
    <x v="0"/>
    <x v="0"/>
  </r>
  <r>
    <x v="0"/>
    <x v="0"/>
    <x v="7"/>
    <x v="0"/>
    <x v="5"/>
    <x v="0"/>
    <x v="2"/>
    <x v="0"/>
    <x v="4"/>
    <x v="2"/>
    <x v="0"/>
    <x v="0"/>
    <x v="2"/>
    <x v="0"/>
    <x v="2"/>
    <x v="0"/>
    <x v="0"/>
    <x v="0"/>
    <x v="3"/>
    <x v="4"/>
    <x v="4"/>
    <x v="0"/>
    <x v="2"/>
    <x v="0"/>
    <x v="4"/>
    <x v="2"/>
    <x v="0"/>
    <x v="2"/>
    <x v="4"/>
    <x v="3"/>
    <x v="4"/>
    <x v="4"/>
    <x v="4"/>
    <x v="2"/>
    <x v="1"/>
    <x v="0"/>
    <x v="0"/>
    <x v="5"/>
    <x v="0"/>
    <x v="4"/>
    <x v="0"/>
    <x v="0"/>
    <x v="0"/>
    <x v="0"/>
    <x v="0"/>
    <x v="0"/>
    <x v="0"/>
    <x v="0"/>
    <x v="0"/>
  </r>
  <r>
    <x v="0"/>
    <x v="0"/>
    <x v="7"/>
    <x v="0"/>
    <x v="5"/>
    <x v="1"/>
    <x v="2"/>
    <x v="0"/>
    <x v="0"/>
    <x v="0"/>
    <x v="1"/>
    <x v="2"/>
    <x v="4"/>
    <x v="2"/>
    <x v="0"/>
    <x v="3"/>
    <x v="3"/>
    <x v="3"/>
    <x v="3"/>
    <x v="2"/>
    <x v="0"/>
    <x v="0"/>
    <x v="1"/>
    <x v="0"/>
    <x v="2"/>
    <x v="3"/>
    <x v="0"/>
    <x v="0"/>
    <x v="0"/>
    <x v="2"/>
    <x v="2"/>
    <x v="1"/>
    <x v="3"/>
    <x v="2"/>
    <x v="1"/>
    <x v="2"/>
    <x v="2"/>
    <x v="0"/>
    <x v="2"/>
    <x v="4"/>
    <x v="0"/>
    <x v="0"/>
    <x v="0"/>
    <x v="0"/>
    <x v="0"/>
    <x v="0"/>
    <x v="0"/>
    <x v="0"/>
    <x v="0"/>
  </r>
  <r>
    <x v="0"/>
    <x v="0"/>
    <x v="7"/>
    <x v="0"/>
    <x v="5"/>
    <x v="1"/>
    <x v="0"/>
    <x v="0"/>
    <x v="4"/>
    <x v="2"/>
    <x v="2"/>
    <x v="2"/>
    <x v="0"/>
    <x v="3"/>
    <x v="0"/>
    <x v="3"/>
    <x v="3"/>
    <x v="2"/>
    <x v="3"/>
    <x v="2"/>
    <x v="2"/>
    <x v="3"/>
    <x v="4"/>
    <x v="0"/>
    <x v="4"/>
    <x v="3"/>
    <x v="5"/>
    <x v="3"/>
    <x v="0"/>
    <x v="0"/>
    <x v="2"/>
    <x v="3"/>
    <x v="0"/>
    <x v="2"/>
    <x v="2"/>
    <x v="2"/>
    <x v="0"/>
    <x v="0"/>
    <x v="0"/>
    <x v="4"/>
    <x v="0"/>
    <x v="0"/>
    <x v="0"/>
    <x v="0"/>
    <x v="0"/>
    <x v="0"/>
    <x v="0"/>
    <x v="0"/>
    <x v="0"/>
  </r>
  <r>
    <x v="0"/>
    <x v="0"/>
    <x v="7"/>
    <x v="0"/>
    <x v="5"/>
    <x v="1"/>
    <x v="0"/>
    <x v="2"/>
    <x v="2"/>
    <x v="3"/>
    <x v="2"/>
    <x v="2"/>
    <x v="0"/>
    <x v="0"/>
    <x v="0"/>
    <x v="3"/>
    <x v="6"/>
    <x v="2"/>
    <x v="2"/>
    <x v="3"/>
    <x v="1"/>
    <x v="2"/>
    <x v="2"/>
    <x v="3"/>
    <x v="2"/>
    <x v="2"/>
    <x v="5"/>
    <x v="1"/>
    <x v="1"/>
    <x v="0"/>
    <x v="0"/>
    <x v="2"/>
    <x v="0"/>
    <x v="3"/>
    <x v="2"/>
    <x v="2"/>
    <x v="0"/>
    <x v="0"/>
    <x v="0"/>
    <x v="4"/>
    <x v="0"/>
    <x v="0"/>
    <x v="0"/>
    <x v="0"/>
    <x v="0"/>
    <x v="0"/>
    <x v="0"/>
    <x v="0"/>
    <x v="0"/>
  </r>
  <r>
    <x v="0"/>
    <x v="0"/>
    <x v="7"/>
    <x v="0"/>
    <x v="5"/>
    <x v="0"/>
    <x v="3"/>
    <x v="5"/>
    <x v="4"/>
    <x v="3"/>
    <x v="2"/>
    <x v="0"/>
    <x v="0"/>
    <x v="3"/>
    <x v="0"/>
    <x v="3"/>
    <x v="0"/>
    <x v="3"/>
    <x v="2"/>
    <x v="2"/>
    <x v="0"/>
    <x v="0"/>
    <x v="0"/>
    <x v="3"/>
    <x v="2"/>
    <x v="3"/>
    <x v="2"/>
    <x v="3"/>
    <x v="4"/>
    <x v="0"/>
    <x v="2"/>
    <x v="2"/>
    <x v="0"/>
    <x v="3"/>
    <x v="1"/>
    <x v="2"/>
    <x v="0"/>
    <x v="0"/>
    <x v="0"/>
    <x v="0"/>
    <x v="0"/>
    <x v="0"/>
    <x v="0"/>
    <x v="0"/>
    <x v="0"/>
    <x v="0"/>
    <x v="0"/>
    <x v="0"/>
    <x v="0"/>
  </r>
  <r>
    <x v="0"/>
    <x v="0"/>
    <x v="7"/>
    <x v="0"/>
    <x v="5"/>
    <x v="0"/>
    <x v="3"/>
    <x v="0"/>
    <x v="0"/>
    <x v="2"/>
    <x v="3"/>
    <x v="0"/>
    <x v="2"/>
    <x v="3"/>
    <x v="4"/>
    <x v="1"/>
    <x v="0"/>
    <x v="2"/>
    <x v="3"/>
    <x v="1"/>
    <x v="1"/>
    <x v="1"/>
    <x v="1"/>
    <x v="1"/>
    <x v="0"/>
    <x v="3"/>
    <x v="3"/>
    <x v="0"/>
    <x v="0"/>
    <x v="0"/>
    <x v="4"/>
    <x v="0"/>
    <x v="2"/>
    <x v="4"/>
    <x v="0"/>
    <x v="2"/>
    <x v="1"/>
    <x v="1"/>
    <x v="1"/>
    <x v="1"/>
    <x v="0"/>
    <x v="0"/>
    <x v="0"/>
    <x v="0"/>
    <x v="0"/>
    <x v="0"/>
    <x v="0"/>
    <x v="0"/>
    <x v="0"/>
  </r>
  <r>
    <x v="0"/>
    <x v="0"/>
    <x v="7"/>
    <x v="0"/>
    <x v="5"/>
    <x v="1"/>
    <x v="0"/>
    <x v="0"/>
    <x v="4"/>
    <x v="1"/>
    <x v="3"/>
    <x v="0"/>
    <x v="4"/>
    <x v="0"/>
    <x v="1"/>
    <x v="0"/>
    <x v="6"/>
    <x v="1"/>
    <x v="1"/>
    <x v="4"/>
    <x v="0"/>
    <x v="1"/>
    <x v="1"/>
    <x v="2"/>
    <x v="2"/>
    <x v="0"/>
    <x v="0"/>
    <x v="0"/>
    <x v="0"/>
    <x v="3"/>
    <x v="0"/>
    <x v="0"/>
    <x v="2"/>
    <x v="0"/>
    <x v="2"/>
    <x v="1"/>
    <x v="1"/>
    <x v="2"/>
    <x v="0"/>
    <x v="4"/>
    <x v="0"/>
    <x v="0"/>
    <x v="0"/>
    <x v="0"/>
    <x v="0"/>
    <x v="0"/>
    <x v="0"/>
    <x v="0"/>
    <x v="0"/>
  </r>
  <r>
    <x v="0"/>
    <x v="0"/>
    <x v="7"/>
    <x v="0"/>
    <x v="5"/>
    <x v="0"/>
    <x v="2"/>
    <x v="0"/>
    <x v="2"/>
    <x v="2"/>
    <x v="3"/>
    <x v="0"/>
    <x v="0"/>
    <x v="3"/>
    <x v="5"/>
    <x v="3"/>
    <x v="0"/>
    <x v="3"/>
    <x v="2"/>
    <x v="4"/>
    <x v="0"/>
    <x v="0"/>
    <x v="0"/>
    <x v="2"/>
    <x v="1"/>
    <x v="0"/>
    <x v="3"/>
    <x v="0"/>
    <x v="0"/>
    <x v="0"/>
    <x v="2"/>
    <x v="0"/>
    <x v="2"/>
    <x v="3"/>
    <x v="1"/>
    <x v="2"/>
    <x v="0"/>
    <x v="2"/>
    <x v="0"/>
    <x v="3"/>
    <x v="0"/>
    <x v="0"/>
    <x v="0"/>
    <x v="0"/>
    <x v="0"/>
    <x v="0"/>
    <x v="0"/>
    <x v="0"/>
    <x v="0"/>
  </r>
  <r>
    <x v="0"/>
    <x v="0"/>
    <x v="7"/>
    <x v="0"/>
    <x v="1"/>
    <x v="3"/>
    <x v="4"/>
    <x v="4"/>
    <x v="1"/>
    <x v="1"/>
    <x v="1"/>
    <x v="1"/>
    <x v="1"/>
    <x v="4"/>
    <x v="3"/>
    <x v="4"/>
    <x v="5"/>
    <x v="1"/>
    <x v="1"/>
    <x v="0"/>
    <x v="1"/>
    <x v="3"/>
    <x v="4"/>
    <x v="0"/>
    <x v="0"/>
    <x v="5"/>
    <x v="5"/>
    <x v="4"/>
    <x v="2"/>
    <x v="4"/>
    <x v="4"/>
    <x v="1"/>
    <x v="4"/>
    <x v="1"/>
    <x v="4"/>
    <x v="2"/>
    <x v="2"/>
    <x v="2"/>
    <x v="2"/>
    <x v="3"/>
    <x v="0"/>
    <x v="0"/>
    <x v="0"/>
    <x v="0"/>
    <x v="0"/>
    <x v="0"/>
    <x v="0"/>
    <x v="0"/>
    <x v="0"/>
  </r>
  <r>
    <x v="0"/>
    <x v="0"/>
    <x v="7"/>
    <x v="0"/>
    <x v="5"/>
    <x v="2"/>
    <x v="2"/>
    <x v="0"/>
    <x v="1"/>
    <x v="2"/>
    <x v="3"/>
    <x v="3"/>
    <x v="2"/>
    <x v="0"/>
    <x v="2"/>
    <x v="2"/>
    <x v="3"/>
    <x v="4"/>
    <x v="4"/>
    <x v="3"/>
    <x v="2"/>
    <x v="3"/>
    <x v="4"/>
    <x v="4"/>
    <x v="3"/>
    <x v="4"/>
    <x v="3"/>
    <x v="2"/>
    <x v="3"/>
    <x v="0"/>
    <x v="2"/>
    <x v="1"/>
    <x v="5"/>
    <x v="0"/>
    <x v="0"/>
    <x v="1"/>
    <x v="3"/>
    <x v="3"/>
    <x v="2"/>
    <x v="2"/>
    <x v="0"/>
    <x v="0"/>
    <x v="0"/>
    <x v="0"/>
    <x v="0"/>
    <x v="0"/>
    <x v="0"/>
    <x v="0"/>
    <x v="0"/>
  </r>
  <r>
    <x v="0"/>
    <x v="0"/>
    <x v="7"/>
    <x v="0"/>
    <x v="5"/>
    <x v="0"/>
    <x v="3"/>
    <x v="5"/>
    <x v="4"/>
    <x v="4"/>
    <x v="4"/>
    <x v="4"/>
    <x v="4"/>
    <x v="2"/>
    <x v="5"/>
    <x v="2"/>
    <x v="2"/>
    <x v="4"/>
    <x v="4"/>
    <x v="3"/>
    <x v="2"/>
    <x v="3"/>
    <x v="4"/>
    <x v="4"/>
    <x v="3"/>
    <x v="5"/>
    <x v="5"/>
    <x v="0"/>
    <x v="0"/>
    <x v="2"/>
    <x v="0"/>
    <x v="4"/>
    <x v="4"/>
    <x v="1"/>
    <x v="3"/>
    <x v="3"/>
    <x v="3"/>
    <x v="3"/>
    <x v="2"/>
    <x v="2"/>
    <x v="0"/>
    <x v="0"/>
    <x v="0"/>
    <x v="0"/>
    <x v="0"/>
    <x v="0"/>
    <x v="0"/>
    <x v="0"/>
    <x v="0"/>
  </r>
  <r>
    <x v="0"/>
    <x v="0"/>
    <x v="7"/>
    <x v="0"/>
    <x v="5"/>
    <x v="1"/>
    <x v="3"/>
    <x v="0"/>
    <x v="4"/>
    <x v="2"/>
    <x v="0"/>
    <x v="2"/>
    <x v="2"/>
    <x v="0"/>
    <x v="2"/>
    <x v="3"/>
    <x v="3"/>
    <x v="0"/>
    <x v="3"/>
    <x v="2"/>
    <x v="4"/>
    <x v="2"/>
    <x v="2"/>
    <x v="2"/>
    <x v="1"/>
    <x v="2"/>
    <x v="3"/>
    <x v="6"/>
    <x v="6"/>
    <x v="3"/>
    <x v="0"/>
    <x v="0"/>
    <x v="3"/>
    <x v="2"/>
    <x v="1"/>
    <x v="0"/>
    <x v="2"/>
    <x v="2"/>
    <x v="0"/>
    <x v="3"/>
    <x v="0"/>
    <x v="0"/>
    <x v="0"/>
    <x v="0"/>
    <x v="0"/>
    <x v="0"/>
    <x v="0"/>
    <x v="0"/>
    <x v="0"/>
  </r>
  <r>
    <x v="0"/>
    <x v="0"/>
    <x v="7"/>
    <x v="0"/>
    <x v="5"/>
    <x v="1"/>
    <x v="0"/>
    <x v="2"/>
    <x v="3"/>
    <x v="3"/>
    <x v="5"/>
    <x v="3"/>
    <x v="2"/>
    <x v="3"/>
    <x v="5"/>
    <x v="2"/>
    <x v="0"/>
    <x v="2"/>
    <x v="2"/>
    <x v="3"/>
    <x v="2"/>
    <x v="3"/>
    <x v="0"/>
    <x v="2"/>
    <x v="2"/>
    <x v="3"/>
    <x v="0"/>
    <x v="0"/>
    <x v="0"/>
    <x v="2"/>
    <x v="1"/>
    <x v="3"/>
    <x v="5"/>
    <x v="1"/>
    <x v="1"/>
    <x v="3"/>
    <x v="3"/>
    <x v="0"/>
    <x v="0"/>
    <x v="2"/>
    <x v="0"/>
    <x v="0"/>
    <x v="0"/>
    <x v="0"/>
    <x v="0"/>
    <x v="0"/>
    <x v="0"/>
    <x v="0"/>
    <x v="0"/>
  </r>
  <r>
    <x v="0"/>
    <x v="0"/>
    <x v="7"/>
    <x v="0"/>
    <x v="5"/>
    <x v="0"/>
    <x v="4"/>
    <x v="3"/>
    <x v="4"/>
    <x v="0"/>
    <x v="0"/>
    <x v="4"/>
    <x v="3"/>
    <x v="0"/>
    <x v="1"/>
    <x v="4"/>
    <x v="5"/>
    <x v="1"/>
    <x v="0"/>
    <x v="1"/>
    <x v="3"/>
    <x v="3"/>
    <x v="3"/>
    <x v="1"/>
    <x v="4"/>
    <x v="4"/>
    <x v="4"/>
    <x v="1"/>
    <x v="0"/>
    <x v="4"/>
    <x v="4"/>
    <x v="4"/>
    <x v="4"/>
    <x v="4"/>
    <x v="4"/>
    <x v="4"/>
    <x v="4"/>
    <x v="2"/>
    <x v="3"/>
    <x v="3"/>
    <x v="0"/>
    <x v="0"/>
    <x v="0"/>
    <x v="0"/>
    <x v="0"/>
    <x v="0"/>
    <x v="0"/>
    <x v="0"/>
    <x v="0"/>
  </r>
  <r>
    <x v="0"/>
    <x v="0"/>
    <x v="7"/>
    <x v="0"/>
    <x v="5"/>
    <x v="0"/>
    <x v="4"/>
    <x v="3"/>
    <x v="4"/>
    <x v="0"/>
    <x v="0"/>
    <x v="1"/>
    <x v="1"/>
    <x v="4"/>
    <x v="1"/>
    <x v="4"/>
    <x v="1"/>
    <x v="0"/>
    <x v="1"/>
    <x v="0"/>
    <x v="1"/>
    <x v="4"/>
    <x v="1"/>
    <x v="0"/>
    <x v="0"/>
    <x v="1"/>
    <x v="1"/>
    <x v="0"/>
    <x v="0"/>
    <x v="4"/>
    <x v="0"/>
    <x v="1"/>
    <x v="1"/>
    <x v="0"/>
    <x v="0"/>
    <x v="1"/>
    <x v="4"/>
    <x v="2"/>
    <x v="2"/>
    <x v="3"/>
    <x v="0"/>
    <x v="0"/>
    <x v="0"/>
    <x v="0"/>
    <x v="0"/>
    <x v="0"/>
    <x v="0"/>
    <x v="0"/>
    <x v="0"/>
  </r>
  <r>
    <x v="0"/>
    <x v="0"/>
    <x v="1"/>
    <x v="0"/>
    <x v="5"/>
    <x v="0"/>
    <x v="0"/>
    <x v="2"/>
    <x v="0"/>
    <x v="2"/>
    <x v="2"/>
    <x v="0"/>
    <x v="2"/>
    <x v="5"/>
    <x v="0"/>
    <x v="2"/>
    <x v="3"/>
    <x v="0"/>
    <x v="3"/>
    <x v="4"/>
    <x v="2"/>
    <x v="3"/>
    <x v="4"/>
    <x v="2"/>
    <x v="1"/>
    <x v="0"/>
    <x v="0"/>
    <x v="0"/>
    <x v="0"/>
    <x v="2"/>
    <x v="0"/>
    <x v="3"/>
    <x v="5"/>
    <x v="2"/>
    <x v="3"/>
    <x v="2"/>
    <x v="0"/>
    <x v="5"/>
    <x v="2"/>
    <x v="2"/>
    <x v="0"/>
    <x v="0"/>
    <x v="0"/>
    <x v="0"/>
    <x v="0"/>
    <x v="0"/>
    <x v="0"/>
    <x v="0"/>
    <x v="0"/>
  </r>
  <r>
    <x v="0"/>
    <x v="0"/>
    <x v="1"/>
    <x v="0"/>
    <x v="5"/>
    <x v="1"/>
    <x v="2"/>
    <x v="0"/>
    <x v="2"/>
    <x v="2"/>
    <x v="2"/>
    <x v="0"/>
    <x v="2"/>
    <x v="2"/>
    <x v="2"/>
    <x v="3"/>
    <x v="0"/>
    <x v="0"/>
    <x v="3"/>
    <x v="0"/>
    <x v="4"/>
    <x v="0"/>
    <x v="1"/>
    <x v="3"/>
    <x v="2"/>
    <x v="2"/>
    <x v="3"/>
    <x v="2"/>
    <x v="4"/>
    <x v="3"/>
    <x v="3"/>
    <x v="0"/>
    <x v="2"/>
    <x v="2"/>
    <x v="1"/>
    <x v="0"/>
    <x v="0"/>
    <x v="5"/>
    <x v="0"/>
    <x v="0"/>
    <x v="0"/>
    <x v="0"/>
    <x v="0"/>
    <x v="0"/>
    <x v="0"/>
    <x v="0"/>
    <x v="0"/>
    <x v="0"/>
    <x v="0"/>
  </r>
  <r>
    <x v="0"/>
    <x v="0"/>
    <x v="1"/>
    <x v="0"/>
    <x v="5"/>
    <x v="1"/>
    <x v="2"/>
    <x v="2"/>
    <x v="4"/>
    <x v="2"/>
    <x v="0"/>
    <x v="4"/>
    <x v="4"/>
    <x v="0"/>
    <x v="0"/>
    <x v="0"/>
    <x v="6"/>
    <x v="0"/>
    <x v="2"/>
    <x v="4"/>
    <x v="3"/>
    <x v="0"/>
    <x v="2"/>
    <x v="2"/>
    <x v="1"/>
    <x v="0"/>
    <x v="4"/>
    <x v="4"/>
    <x v="3"/>
    <x v="3"/>
    <x v="2"/>
    <x v="0"/>
    <x v="4"/>
    <x v="0"/>
    <x v="0"/>
    <x v="1"/>
    <x v="1"/>
    <x v="1"/>
    <x v="1"/>
    <x v="1"/>
    <x v="0"/>
    <x v="0"/>
    <x v="0"/>
    <x v="0"/>
    <x v="0"/>
    <x v="0"/>
    <x v="0"/>
    <x v="0"/>
    <x v="0"/>
  </r>
  <r>
    <x v="0"/>
    <x v="0"/>
    <x v="1"/>
    <x v="0"/>
    <x v="5"/>
    <x v="1"/>
    <x v="0"/>
    <x v="2"/>
    <x v="0"/>
    <x v="3"/>
    <x v="4"/>
    <x v="2"/>
    <x v="0"/>
    <x v="0"/>
    <x v="0"/>
    <x v="3"/>
    <x v="0"/>
    <x v="3"/>
    <x v="4"/>
    <x v="3"/>
    <x v="3"/>
    <x v="0"/>
    <x v="4"/>
    <x v="3"/>
    <x v="3"/>
    <x v="2"/>
    <x v="0"/>
    <x v="0"/>
    <x v="0"/>
    <x v="2"/>
    <x v="0"/>
    <x v="3"/>
    <x v="5"/>
    <x v="1"/>
    <x v="3"/>
    <x v="3"/>
    <x v="3"/>
    <x v="3"/>
    <x v="2"/>
    <x v="2"/>
    <x v="0"/>
    <x v="0"/>
    <x v="0"/>
    <x v="0"/>
    <x v="0"/>
    <x v="0"/>
    <x v="0"/>
    <x v="0"/>
    <x v="0"/>
  </r>
  <r>
    <x v="0"/>
    <x v="0"/>
    <x v="1"/>
    <x v="0"/>
    <x v="5"/>
    <x v="0"/>
    <x v="0"/>
    <x v="5"/>
    <x v="4"/>
    <x v="2"/>
    <x v="2"/>
    <x v="0"/>
    <x v="0"/>
    <x v="3"/>
    <x v="0"/>
    <x v="3"/>
    <x v="3"/>
    <x v="2"/>
    <x v="3"/>
    <x v="0"/>
    <x v="2"/>
    <x v="0"/>
    <x v="1"/>
    <x v="0"/>
    <x v="1"/>
    <x v="3"/>
    <x v="0"/>
    <x v="0"/>
    <x v="0"/>
    <x v="0"/>
    <x v="0"/>
    <x v="2"/>
    <x v="3"/>
    <x v="1"/>
    <x v="0"/>
    <x v="3"/>
    <x v="2"/>
    <x v="0"/>
    <x v="2"/>
    <x v="0"/>
    <x v="0"/>
    <x v="0"/>
    <x v="0"/>
    <x v="0"/>
    <x v="0"/>
    <x v="0"/>
    <x v="0"/>
    <x v="0"/>
    <x v="0"/>
  </r>
  <r>
    <x v="0"/>
    <x v="0"/>
    <x v="1"/>
    <x v="0"/>
    <x v="5"/>
    <x v="0"/>
    <x v="2"/>
    <x v="0"/>
    <x v="0"/>
    <x v="0"/>
    <x v="3"/>
    <x v="0"/>
    <x v="2"/>
    <x v="5"/>
    <x v="4"/>
    <x v="0"/>
    <x v="6"/>
    <x v="2"/>
    <x v="3"/>
    <x v="0"/>
    <x v="4"/>
    <x v="0"/>
    <x v="0"/>
    <x v="0"/>
    <x v="4"/>
    <x v="3"/>
    <x v="0"/>
    <x v="3"/>
    <x v="4"/>
    <x v="3"/>
    <x v="3"/>
    <x v="4"/>
    <x v="2"/>
    <x v="4"/>
    <x v="1"/>
    <x v="4"/>
    <x v="2"/>
    <x v="0"/>
    <x v="0"/>
    <x v="4"/>
    <x v="0"/>
    <x v="0"/>
    <x v="0"/>
    <x v="0"/>
    <x v="0"/>
    <x v="0"/>
    <x v="0"/>
    <x v="0"/>
    <x v="0"/>
  </r>
  <r>
    <x v="0"/>
    <x v="0"/>
    <x v="1"/>
    <x v="0"/>
    <x v="5"/>
    <x v="0"/>
    <x v="0"/>
    <x v="2"/>
    <x v="4"/>
    <x v="2"/>
    <x v="2"/>
    <x v="0"/>
    <x v="4"/>
    <x v="3"/>
    <x v="0"/>
    <x v="3"/>
    <x v="2"/>
    <x v="0"/>
    <x v="2"/>
    <x v="2"/>
    <x v="2"/>
    <x v="2"/>
    <x v="0"/>
    <x v="2"/>
    <x v="1"/>
    <x v="3"/>
    <x v="0"/>
    <x v="3"/>
    <x v="0"/>
    <x v="0"/>
    <x v="0"/>
    <x v="2"/>
    <x v="2"/>
    <x v="1"/>
    <x v="1"/>
    <x v="2"/>
    <x v="2"/>
    <x v="0"/>
    <x v="2"/>
    <x v="0"/>
    <x v="0"/>
    <x v="0"/>
    <x v="0"/>
    <x v="0"/>
    <x v="0"/>
    <x v="0"/>
    <x v="0"/>
    <x v="0"/>
    <x v="0"/>
  </r>
  <r>
    <x v="0"/>
    <x v="0"/>
    <x v="1"/>
    <x v="0"/>
    <x v="5"/>
    <x v="0"/>
    <x v="0"/>
    <x v="2"/>
    <x v="2"/>
    <x v="3"/>
    <x v="3"/>
    <x v="0"/>
    <x v="2"/>
    <x v="3"/>
    <x v="5"/>
    <x v="3"/>
    <x v="6"/>
    <x v="3"/>
    <x v="3"/>
    <x v="4"/>
    <x v="0"/>
    <x v="3"/>
    <x v="0"/>
    <x v="3"/>
    <x v="2"/>
    <x v="3"/>
    <x v="0"/>
    <x v="0"/>
    <x v="0"/>
    <x v="2"/>
    <x v="0"/>
    <x v="3"/>
    <x v="5"/>
    <x v="1"/>
    <x v="3"/>
    <x v="2"/>
    <x v="0"/>
    <x v="3"/>
    <x v="2"/>
    <x v="0"/>
    <x v="0"/>
    <x v="0"/>
    <x v="0"/>
    <x v="0"/>
    <x v="0"/>
    <x v="0"/>
    <x v="0"/>
    <x v="0"/>
    <x v="0"/>
  </r>
  <r>
    <x v="0"/>
    <x v="0"/>
    <x v="1"/>
    <x v="0"/>
    <x v="5"/>
    <x v="1"/>
    <x v="2"/>
    <x v="0"/>
    <x v="4"/>
    <x v="3"/>
    <x v="3"/>
    <x v="0"/>
    <x v="2"/>
    <x v="0"/>
    <x v="0"/>
    <x v="0"/>
    <x v="6"/>
    <x v="2"/>
    <x v="2"/>
    <x v="2"/>
    <x v="0"/>
    <x v="2"/>
    <x v="0"/>
    <x v="2"/>
    <x v="1"/>
    <x v="0"/>
    <x v="3"/>
    <x v="2"/>
    <x v="3"/>
    <x v="0"/>
    <x v="2"/>
    <x v="2"/>
    <x v="5"/>
    <x v="2"/>
    <x v="1"/>
    <x v="2"/>
    <x v="2"/>
    <x v="5"/>
    <x v="0"/>
    <x v="2"/>
    <x v="0"/>
    <x v="0"/>
    <x v="0"/>
    <x v="0"/>
    <x v="0"/>
    <x v="0"/>
    <x v="0"/>
    <x v="0"/>
    <x v="0"/>
  </r>
  <r>
    <x v="0"/>
    <x v="0"/>
    <x v="1"/>
    <x v="0"/>
    <x v="5"/>
    <x v="0"/>
    <x v="0"/>
    <x v="2"/>
    <x v="0"/>
    <x v="3"/>
    <x v="1"/>
    <x v="0"/>
    <x v="1"/>
    <x v="3"/>
    <x v="0"/>
    <x v="3"/>
    <x v="0"/>
    <x v="1"/>
    <x v="2"/>
    <x v="4"/>
    <x v="0"/>
    <x v="0"/>
    <x v="0"/>
    <x v="3"/>
    <x v="2"/>
    <x v="2"/>
    <x v="2"/>
    <x v="0"/>
    <x v="4"/>
    <x v="0"/>
    <x v="1"/>
    <x v="2"/>
    <x v="2"/>
    <x v="0"/>
    <x v="0"/>
    <x v="2"/>
    <x v="1"/>
    <x v="0"/>
    <x v="0"/>
    <x v="2"/>
    <x v="0"/>
    <x v="0"/>
    <x v="0"/>
    <x v="0"/>
    <x v="0"/>
    <x v="0"/>
    <x v="0"/>
    <x v="0"/>
    <x v="0"/>
  </r>
  <r>
    <x v="0"/>
    <x v="0"/>
    <x v="1"/>
    <x v="0"/>
    <x v="5"/>
    <x v="1"/>
    <x v="0"/>
    <x v="2"/>
    <x v="4"/>
    <x v="2"/>
    <x v="2"/>
    <x v="2"/>
    <x v="0"/>
    <x v="3"/>
    <x v="0"/>
    <x v="3"/>
    <x v="0"/>
    <x v="2"/>
    <x v="2"/>
    <x v="4"/>
    <x v="0"/>
    <x v="0"/>
    <x v="0"/>
    <x v="0"/>
    <x v="1"/>
    <x v="2"/>
    <x v="0"/>
    <x v="3"/>
    <x v="0"/>
    <x v="0"/>
    <x v="2"/>
    <x v="2"/>
    <x v="3"/>
    <x v="3"/>
    <x v="1"/>
    <x v="0"/>
    <x v="0"/>
    <x v="0"/>
    <x v="0"/>
    <x v="0"/>
    <x v="0"/>
    <x v="0"/>
    <x v="0"/>
    <x v="0"/>
    <x v="0"/>
    <x v="0"/>
    <x v="0"/>
    <x v="0"/>
    <x v="0"/>
  </r>
  <r>
    <x v="0"/>
    <x v="0"/>
    <x v="1"/>
    <x v="0"/>
    <x v="5"/>
    <x v="0"/>
    <x v="2"/>
    <x v="2"/>
    <x v="0"/>
    <x v="0"/>
    <x v="2"/>
    <x v="0"/>
    <x v="2"/>
    <x v="0"/>
    <x v="2"/>
    <x v="0"/>
    <x v="3"/>
    <x v="2"/>
    <x v="3"/>
    <x v="4"/>
    <x v="2"/>
    <x v="0"/>
    <x v="0"/>
    <x v="3"/>
    <x v="2"/>
    <x v="2"/>
    <x v="2"/>
    <x v="3"/>
    <x v="0"/>
    <x v="0"/>
    <x v="0"/>
    <x v="0"/>
    <x v="3"/>
    <x v="3"/>
    <x v="0"/>
    <x v="2"/>
    <x v="1"/>
    <x v="5"/>
    <x v="0"/>
    <x v="0"/>
    <x v="0"/>
    <x v="0"/>
    <x v="0"/>
    <x v="0"/>
    <x v="0"/>
    <x v="0"/>
    <x v="0"/>
    <x v="0"/>
    <x v="0"/>
  </r>
  <r>
    <x v="0"/>
    <x v="0"/>
    <x v="1"/>
    <x v="0"/>
    <x v="5"/>
    <x v="1"/>
    <x v="2"/>
    <x v="2"/>
    <x v="2"/>
    <x v="2"/>
    <x v="2"/>
    <x v="2"/>
    <x v="0"/>
    <x v="3"/>
    <x v="0"/>
    <x v="3"/>
    <x v="0"/>
    <x v="2"/>
    <x v="3"/>
    <x v="2"/>
    <x v="2"/>
    <x v="1"/>
    <x v="0"/>
    <x v="3"/>
    <x v="2"/>
    <x v="0"/>
    <x v="3"/>
    <x v="0"/>
    <x v="0"/>
    <x v="2"/>
    <x v="2"/>
    <x v="2"/>
    <x v="0"/>
    <x v="2"/>
    <x v="1"/>
    <x v="2"/>
    <x v="2"/>
    <x v="5"/>
    <x v="0"/>
    <x v="0"/>
    <x v="0"/>
    <x v="0"/>
    <x v="0"/>
    <x v="0"/>
    <x v="0"/>
    <x v="0"/>
    <x v="0"/>
    <x v="0"/>
    <x v="0"/>
  </r>
  <r>
    <x v="0"/>
    <x v="0"/>
    <x v="1"/>
    <x v="0"/>
    <x v="5"/>
    <x v="1"/>
    <x v="2"/>
    <x v="3"/>
    <x v="4"/>
    <x v="0"/>
    <x v="0"/>
    <x v="4"/>
    <x v="4"/>
    <x v="0"/>
    <x v="0"/>
    <x v="0"/>
    <x v="6"/>
    <x v="0"/>
    <x v="3"/>
    <x v="0"/>
    <x v="3"/>
    <x v="0"/>
    <x v="2"/>
    <x v="0"/>
    <x v="4"/>
    <x v="0"/>
    <x v="2"/>
    <x v="5"/>
    <x v="2"/>
    <x v="3"/>
    <x v="3"/>
    <x v="4"/>
    <x v="4"/>
    <x v="4"/>
    <x v="4"/>
    <x v="0"/>
    <x v="0"/>
    <x v="5"/>
    <x v="0"/>
    <x v="3"/>
    <x v="0"/>
    <x v="0"/>
    <x v="0"/>
    <x v="0"/>
    <x v="0"/>
    <x v="0"/>
    <x v="0"/>
    <x v="0"/>
    <x v="0"/>
  </r>
  <r>
    <x v="0"/>
    <x v="0"/>
    <x v="1"/>
    <x v="0"/>
    <x v="5"/>
    <x v="1"/>
    <x v="2"/>
    <x v="3"/>
    <x v="4"/>
    <x v="0"/>
    <x v="0"/>
    <x v="4"/>
    <x v="4"/>
    <x v="0"/>
    <x v="0"/>
    <x v="0"/>
    <x v="6"/>
    <x v="0"/>
    <x v="3"/>
    <x v="0"/>
    <x v="3"/>
    <x v="0"/>
    <x v="2"/>
    <x v="0"/>
    <x v="4"/>
    <x v="0"/>
    <x v="2"/>
    <x v="3"/>
    <x v="2"/>
    <x v="3"/>
    <x v="3"/>
    <x v="4"/>
    <x v="4"/>
    <x v="4"/>
    <x v="4"/>
    <x v="0"/>
    <x v="0"/>
    <x v="5"/>
    <x v="0"/>
    <x v="3"/>
    <x v="0"/>
    <x v="0"/>
    <x v="0"/>
    <x v="0"/>
    <x v="0"/>
    <x v="0"/>
    <x v="0"/>
    <x v="0"/>
    <x v="0"/>
  </r>
  <r>
    <x v="0"/>
    <x v="0"/>
    <x v="1"/>
    <x v="0"/>
    <x v="5"/>
    <x v="0"/>
    <x v="5"/>
    <x v="2"/>
    <x v="2"/>
    <x v="3"/>
    <x v="2"/>
    <x v="3"/>
    <x v="0"/>
    <x v="3"/>
    <x v="0"/>
    <x v="3"/>
    <x v="6"/>
    <x v="3"/>
    <x v="2"/>
    <x v="4"/>
    <x v="2"/>
    <x v="0"/>
    <x v="0"/>
    <x v="3"/>
    <x v="2"/>
    <x v="5"/>
    <x v="2"/>
    <x v="0"/>
    <x v="0"/>
    <x v="5"/>
    <x v="2"/>
    <x v="2"/>
    <x v="3"/>
    <x v="3"/>
    <x v="1"/>
    <x v="2"/>
    <x v="0"/>
    <x v="0"/>
    <x v="0"/>
    <x v="0"/>
    <x v="0"/>
    <x v="0"/>
    <x v="0"/>
    <x v="0"/>
    <x v="0"/>
    <x v="0"/>
    <x v="0"/>
    <x v="0"/>
    <x v="0"/>
  </r>
  <r>
    <x v="0"/>
    <x v="0"/>
    <x v="2"/>
    <x v="0"/>
    <x v="1"/>
    <x v="0"/>
    <x v="2"/>
    <x v="0"/>
    <x v="2"/>
    <x v="2"/>
    <x v="2"/>
    <x v="0"/>
    <x v="0"/>
    <x v="3"/>
    <x v="0"/>
    <x v="0"/>
    <x v="0"/>
    <x v="2"/>
    <x v="0"/>
    <x v="0"/>
    <x v="2"/>
    <x v="0"/>
    <x v="2"/>
    <x v="2"/>
    <x v="4"/>
    <x v="2"/>
    <x v="3"/>
    <x v="3"/>
    <x v="0"/>
    <x v="0"/>
    <x v="3"/>
    <x v="0"/>
    <x v="4"/>
    <x v="3"/>
    <x v="1"/>
    <x v="2"/>
    <x v="2"/>
    <x v="5"/>
    <x v="4"/>
    <x v="0"/>
    <x v="0"/>
    <x v="0"/>
    <x v="0"/>
    <x v="0"/>
    <x v="0"/>
    <x v="0"/>
    <x v="0"/>
    <x v="0"/>
    <x v="0"/>
  </r>
  <r>
    <x v="0"/>
    <x v="0"/>
    <x v="6"/>
    <x v="0"/>
    <x v="0"/>
    <x v="0"/>
    <x v="2"/>
    <x v="3"/>
    <x v="4"/>
    <x v="0"/>
    <x v="1"/>
    <x v="4"/>
    <x v="3"/>
    <x v="4"/>
    <x v="3"/>
    <x v="4"/>
    <x v="5"/>
    <x v="0"/>
    <x v="2"/>
    <x v="1"/>
    <x v="2"/>
    <x v="4"/>
    <x v="3"/>
    <x v="0"/>
    <x v="4"/>
    <x v="4"/>
    <x v="4"/>
    <x v="0"/>
    <x v="0"/>
    <x v="3"/>
    <x v="0"/>
    <x v="4"/>
    <x v="4"/>
    <x v="1"/>
    <x v="3"/>
    <x v="4"/>
    <x v="4"/>
    <x v="0"/>
    <x v="3"/>
    <x v="3"/>
    <x v="0"/>
    <x v="0"/>
    <x v="0"/>
    <x v="0"/>
    <x v="0"/>
    <x v="0"/>
    <x v="0"/>
    <x v="0"/>
    <x v="0"/>
  </r>
  <r>
    <x v="0"/>
    <x v="0"/>
    <x v="1"/>
    <x v="0"/>
    <x v="10"/>
    <x v="1"/>
    <x v="2"/>
    <x v="0"/>
    <x v="2"/>
    <x v="3"/>
    <x v="2"/>
    <x v="2"/>
    <x v="0"/>
    <x v="3"/>
    <x v="0"/>
    <x v="3"/>
    <x v="0"/>
    <x v="1"/>
    <x v="1"/>
    <x v="2"/>
    <x v="1"/>
    <x v="1"/>
    <x v="0"/>
    <x v="1"/>
    <x v="0"/>
    <x v="3"/>
    <x v="2"/>
    <x v="3"/>
    <x v="0"/>
    <x v="3"/>
    <x v="3"/>
    <x v="1"/>
    <x v="1"/>
    <x v="0"/>
    <x v="0"/>
    <x v="1"/>
    <x v="4"/>
    <x v="2"/>
    <x v="1"/>
    <x v="1"/>
    <x v="0"/>
    <x v="0"/>
    <x v="0"/>
    <x v="0"/>
    <x v="0"/>
    <x v="0"/>
    <x v="0"/>
    <x v="0"/>
    <x v="0"/>
  </r>
  <r>
    <x v="0"/>
    <x v="0"/>
    <x v="1"/>
    <x v="0"/>
    <x v="10"/>
    <x v="0"/>
    <x v="2"/>
    <x v="5"/>
    <x v="2"/>
    <x v="2"/>
    <x v="1"/>
    <x v="0"/>
    <x v="2"/>
    <x v="3"/>
    <x v="6"/>
    <x v="3"/>
    <x v="6"/>
    <x v="2"/>
    <x v="2"/>
    <x v="2"/>
    <x v="2"/>
    <x v="0"/>
    <x v="0"/>
    <x v="2"/>
    <x v="1"/>
    <x v="0"/>
    <x v="3"/>
    <x v="0"/>
    <x v="0"/>
    <x v="2"/>
    <x v="3"/>
    <x v="3"/>
    <x v="2"/>
    <x v="1"/>
    <x v="2"/>
    <x v="2"/>
    <x v="4"/>
    <x v="5"/>
    <x v="0"/>
    <x v="2"/>
    <x v="0"/>
    <x v="0"/>
    <x v="0"/>
    <x v="0"/>
    <x v="0"/>
    <x v="0"/>
    <x v="0"/>
    <x v="0"/>
    <x v="0"/>
  </r>
  <r>
    <x v="0"/>
    <x v="0"/>
    <x v="1"/>
    <x v="0"/>
    <x v="10"/>
    <x v="1"/>
    <x v="0"/>
    <x v="0"/>
    <x v="2"/>
    <x v="0"/>
    <x v="0"/>
    <x v="2"/>
    <x v="2"/>
    <x v="3"/>
    <x v="0"/>
    <x v="0"/>
    <x v="0"/>
    <x v="0"/>
    <x v="3"/>
    <x v="0"/>
    <x v="5"/>
    <x v="4"/>
    <x v="3"/>
    <x v="0"/>
    <x v="4"/>
    <x v="0"/>
    <x v="4"/>
    <x v="4"/>
    <x v="2"/>
    <x v="3"/>
    <x v="4"/>
    <x v="4"/>
    <x v="4"/>
    <x v="2"/>
    <x v="4"/>
    <x v="0"/>
    <x v="4"/>
    <x v="2"/>
    <x v="3"/>
    <x v="3"/>
    <x v="0"/>
    <x v="0"/>
    <x v="0"/>
    <x v="0"/>
    <x v="0"/>
    <x v="0"/>
    <x v="0"/>
    <x v="0"/>
    <x v="0"/>
  </r>
  <r>
    <x v="0"/>
    <x v="0"/>
    <x v="1"/>
    <x v="0"/>
    <x v="10"/>
    <x v="0"/>
    <x v="3"/>
    <x v="5"/>
    <x v="2"/>
    <x v="3"/>
    <x v="4"/>
    <x v="2"/>
    <x v="0"/>
    <x v="2"/>
    <x v="5"/>
    <x v="2"/>
    <x v="3"/>
    <x v="3"/>
    <x v="2"/>
    <x v="3"/>
    <x v="2"/>
    <x v="0"/>
    <x v="0"/>
    <x v="3"/>
    <x v="2"/>
    <x v="2"/>
    <x v="2"/>
    <x v="0"/>
    <x v="0"/>
    <x v="2"/>
    <x v="0"/>
    <x v="3"/>
    <x v="0"/>
    <x v="1"/>
    <x v="1"/>
    <x v="3"/>
    <x v="3"/>
    <x v="3"/>
    <x v="2"/>
    <x v="2"/>
    <x v="0"/>
    <x v="0"/>
    <x v="0"/>
    <x v="0"/>
    <x v="0"/>
    <x v="0"/>
    <x v="0"/>
    <x v="0"/>
    <x v="0"/>
  </r>
  <r>
    <x v="0"/>
    <x v="0"/>
    <x v="1"/>
    <x v="0"/>
    <x v="10"/>
    <x v="3"/>
    <x v="4"/>
    <x v="3"/>
    <x v="0"/>
    <x v="0"/>
    <x v="0"/>
    <x v="4"/>
    <x v="5"/>
    <x v="4"/>
    <x v="3"/>
    <x v="4"/>
    <x v="0"/>
    <x v="2"/>
    <x v="3"/>
    <x v="4"/>
    <x v="3"/>
    <x v="4"/>
    <x v="2"/>
    <x v="2"/>
    <x v="4"/>
    <x v="0"/>
    <x v="4"/>
    <x v="5"/>
    <x v="2"/>
    <x v="4"/>
    <x v="2"/>
    <x v="4"/>
    <x v="2"/>
    <x v="2"/>
    <x v="4"/>
    <x v="4"/>
    <x v="4"/>
    <x v="2"/>
    <x v="3"/>
    <x v="3"/>
    <x v="0"/>
    <x v="0"/>
    <x v="0"/>
    <x v="0"/>
    <x v="0"/>
    <x v="0"/>
    <x v="0"/>
    <x v="0"/>
    <x v="0"/>
  </r>
  <r>
    <x v="0"/>
    <x v="0"/>
    <x v="1"/>
    <x v="0"/>
    <x v="10"/>
    <x v="0"/>
    <x v="0"/>
    <x v="2"/>
    <x v="0"/>
    <x v="2"/>
    <x v="1"/>
    <x v="0"/>
    <x v="0"/>
    <x v="2"/>
    <x v="0"/>
    <x v="3"/>
    <x v="0"/>
    <x v="0"/>
    <x v="1"/>
    <x v="1"/>
    <x v="1"/>
    <x v="0"/>
    <x v="1"/>
    <x v="0"/>
    <x v="4"/>
    <x v="3"/>
    <x v="5"/>
    <x v="1"/>
    <x v="1"/>
    <x v="2"/>
    <x v="0"/>
    <x v="1"/>
    <x v="1"/>
    <x v="3"/>
    <x v="3"/>
    <x v="3"/>
    <x v="2"/>
    <x v="5"/>
    <x v="2"/>
    <x v="2"/>
    <x v="0"/>
    <x v="0"/>
    <x v="0"/>
    <x v="0"/>
    <x v="0"/>
    <x v="0"/>
    <x v="0"/>
    <x v="0"/>
    <x v="0"/>
  </r>
  <r>
    <x v="0"/>
    <x v="0"/>
    <x v="1"/>
    <x v="0"/>
    <x v="10"/>
    <x v="0"/>
    <x v="2"/>
    <x v="5"/>
    <x v="4"/>
    <x v="2"/>
    <x v="0"/>
    <x v="0"/>
    <x v="0"/>
    <x v="0"/>
    <x v="2"/>
    <x v="3"/>
    <x v="6"/>
    <x v="2"/>
    <x v="3"/>
    <x v="4"/>
    <x v="4"/>
    <x v="2"/>
    <x v="0"/>
    <x v="0"/>
    <x v="4"/>
    <x v="0"/>
    <x v="0"/>
    <x v="0"/>
    <x v="0"/>
    <x v="2"/>
    <x v="0"/>
    <x v="2"/>
    <x v="0"/>
    <x v="3"/>
    <x v="3"/>
    <x v="0"/>
    <x v="2"/>
    <x v="5"/>
    <x v="4"/>
    <x v="0"/>
    <x v="0"/>
    <x v="0"/>
    <x v="0"/>
    <x v="0"/>
    <x v="0"/>
    <x v="0"/>
    <x v="0"/>
    <x v="0"/>
    <x v="0"/>
  </r>
  <r>
    <x v="0"/>
    <x v="0"/>
    <x v="1"/>
    <x v="0"/>
    <x v="10"/>
    <x v="1"/>
    <x v="2"/>
    <x v="2"/>
    <x v="2"/>
    <x v="3"/>
    <x v="4"/>
    <x v="3"/>
    <x v="0"/>
    <x v="3"/>
    <x v="0"/>
    <x v="3"/>
    <x v="3"/>
    <x v="2"/>
    <x v="3"/>
    <x v="4"/>
    <x v="2"/>
    <x v="0"/>
    <x v="0"/>
    <x v="3"/>
    <x v="2"/>
    <x v="2"/>
    <x v="0"/>
    <x v="0"/>
    <x v="0"/>
    <x v="2"/>
    <x v="0"/>
    <x v="2"/>
    <x v="3"/>
    <x v="1"/>
    <x v="1"/>
    <x v="2"/>
    <x v="2"/>
    <x v="5"/>
    <x v="0"/>
    <x v="0"/>
    <x v="0"/>
    <x v="0"/>
    <x v="0"/>
    <x v="0"/>
    <x v="0"/>
    <x v="0"/>
    <x v="0"/>
    <x v="0"/>
    <x v="0"/>
  </r>
  <r>
    <x v="0"/>
    <x v="0"/>
    <x v="1"/>
    <x v="0"/>
    <x v="10"/>
    <x v="1"/>
    <x v="3"/>
    <x v="5"/>
    <x v="2"/>
    <x v="3"/>
    <x v="2"/>
    <x v="4"/>
    <x v="2"/>
    <x v="2"/>
    <x v="5"/>
    <x v="2"/>
    <x v="5"/>
    <x v="2"/>
    <x v="3"/>
    <x v="3"/>
    <x v="4"/>
    <x v="0"/>
    <x v="2"/>
    <x v="3"/>
    <x v="1"/>
    <x v="2"/>
    <x v="3"/>
    <x v="3"/>
    <x v="0"/>
    <x v="3"/>
    <x v="4"/>
    <x v="0"/>
    <x v="3"/>
    <x v="1"/>
    <x v="1"/>
    <x v="2"/>
    <x v="0"/>
    <x v="2"/>
    <x v="0"/>
    <x v="0"/>
    <x v="0"/>
    <x v="0"/>
    <x v="0"/>
    <x v="0"/>
    <x v="0"/>
    <x v="0"/>
    <x v="0"/>
    <x v="0"/>
    <x v="0"/>
  </r>
  <r>
    <x v="0"/>
    <x v="0"/>
    <x v="1"/>
    <x v="0"/>
    <x v="10"/>
    <x v="0"/>
    <x v="3"/>
    <x v="5"/>
    <x v="1"/>
    <x v="4"/>
    <x v="4"/>
    <x v="4"/>
    <x v="4"/>
    <x v="0"/>
    <x v="5"/>
    <x v="2"/>
    <x v="3"/>
    <x v="2"/>
    <x v="3"/>
    <x v="2"/>
    <x v="4"/>
    <x v="0"/>
    <x v="0"/>
    <x v="4"/>
    <x v="3"/>
    <x v="2"/>
    <x v="2"/>
    <x v="4"/>
    <x v="2"/>
    <x v="1"/>
    <x v="0"/>
    <x v="3"/>
    <x v="3"/>
    <x v="3"/>
    <x v="0"/>
    <x v="4"/>
    <x v="4"/>
    <x v="2"/>
    <x v="3"/>
    <x v="0"/>
    <x v="0"/>
    <x v="0"/>
    <x v="0"/>
    <x v="0"/>
    <x v="0"/>
    <x v="0"/>
    <x v="0"/>
    <x v="0"/>
    <x v="0"/>
  </r>
  <r>
    <x v="0"/>
    <x v="0"/>
    <x v="1"/>
    <x v="0"/>
    <x v="10"/>
    <x v="0"/>
    <x v="2"/>
    <x v="0"/>
    <x v="0"/>
    <x v="2"/>
    <x v="2"/>
    <x v="0"/>
    <x v="4"/>
    <x v="5"/>
    <x v="2"/>
    <x v="0"/>
    <x v="0"/>
    <x v="2"/>
    <x v="2"/>
    <x v="4"/>
    <x v="0"/>
    <x v="0"/>
    <x v="0"/>
    <x v="2"/>
    <x v="1"/>
    <x v="2"/>
    <x v="2"/>
    <x v="0"/>
    <x v="0"/>
    <x v="0"/>
    <x v="0"/>
    <x v="0"/>
    <x v="0"/>
    <x v="2"/>
    <x v="1"/>
    <x v="3"/>
    <x v="4"/>
    <x v="5"/>
    <x v="2"/>
    <x v="0"/>
    <x v="0"/>
    <x v="0"/>
    <x v="0"/>
    <x v="0"/>
    <x v="0"/>
    <x v="0"/>
    <x v="0"/>
    <x v="0"/>
    <x v="0"/>
  </r>
  <r>
    <x v="0"/>
    <x v="0"/>
    <x v="1"/>
    <x v="0"/>
    <x v="10"/>
    <x v="0"/>
    <x v="2"/>
    <x v="4"/>
    <x v="2"/>
    <x v="3"/>
    <x v="3"/>
    <x v="2"/>
    <x v="0"/>
    <x v="0"/>
    <x v="0"/>
    <x v="3"/>
    <x v="0"/>
    <x v="2"/>
    <x v="3"/>
    <x v="4"/>
    <x v="0"/>
    <x v="0"/>
    <x v="0"/>
    <x v="0"/>
    <x v="1"/>
    <x v="2"/>
    <x v="3"/>
    <x v="3"/>
    <x v="0"/>
    <x v="3"/>
    <x v="2"/>
    <x v="2"/>
    <x v="0"/>
    <x v="3"/>
    <x v="1"/>
    <x v="0"/>
    <x v="4"/>
    <x v="0"/>
    <x v="4"/>
    <x v="3"/>
    <x v="0"/>
    <x v="0"/>
    <x v="0"/>
    <x v="0"/>
    <x v="0"/>
    <x v="0"/>
    <x v="0"/>
    <x v="0"/>
    <x v="0"/>
  </r>
  <r>
    <x v="0"/>
    <x v="0"/>
    <x v="1"/>
    <x v="0"/>
    <x v="10"/>
    <x v="0"/>
    <x v="2"/>
    <x v="2"/>
    <x v="0"/>
    <x v="2"/>
    <x v="2"/>
    <x v="0"/>
    <x v="0"/>
    <x v="3"/>
    <x v="0"/>
    <x v="0"/>
    <x v="0"/>
    <x v="2"/>
    <x v="2"/>
    <x v="2"/>
    <x v="2"/>
    <x v="1"/>
    <x v="0"/>
    <x v="2"/>
    <x v="0"/>
    <x v="2"/>
    <x v="0"/>
    <x v="3"/>
    <x v="0"/>
    <x v="0"/>
    <x v="2"/>
    <x v="0"/>
    <x v="0"/>
    <x v="2"/>
    <x v="1"/>
    <x v="2"/>
    <x v="2"/>
    <x v="5"/>
    <x v="4"/>
    <x v="1"/>
    <x v="0"/>
    <x v="0"/>
    <x v="0"/>
    <x v="0"/>
    <x v="0"/>
    <x v="0"/>
    <x v="0"/>
    <x v="0"/>
    <x v="0"/>
  </r>
  <r>
    <x v="0"/>
    <x v="0"/>
    <x v="1"/>
    <x v="0"/>
    <x v="10"/>
    <x v="1"/>
    <x v="2"/>
    <x v="0"/>
    <x v="2"/>
    <x v="3"/>
    <x v="3"/>
    <x v="0"/>
    <x v="2"/>
    <x v="3"/>
    <x v="0"/>
    <x v="3"/>
    <x v="0"/>
    <x v="3"/>
    <x v="4"/>
    <x v="4"/>
    <x v="2"/>
    <x v="1"/>
    <x v="1"/>
    <x v="2"/>
    <x v="2"/>
    <x v="2"/>
    <x v="3"/>
    <x v="3"/>
    <x v="0"/>
    <x v="0"/>
    <x v="2"/>
    <x v="2"/>
    <x v="2"/>
    <x v="3"/>
    <x v="3"/>
    <x v="2"/>
    <x v="2"/>
    <x v="5"/>
    <x v="0"/>
    <x v="2"/>
    <x v="0"/>
    <x v="0"/>
    <x v="0"/>
    <x v="0"/>
    <x v="0"/>
    <x v="0"/>
    <x v="0"/>
    <x v="0"/>
    <x v="0"/>
  </r>
  <r>
    <x v="0"/>
    <x v="0"/>
    <x v="1"/>
    <x v="0"/>
    <x v="10"/>
    <x v="0"/>
    <x v="0"/>
    <x v="2"/>
    <x v="2"/>
    <x v="2"/>
    <x v="2"/>
    <x v="2"/>
    <x v="2"/>
    <x v="5"/>
    <x v="5"/>
    <x v="3"/>
    <x v="0"/>
    <x v="3"/>
    <x v="3"/>
    <x v="3"/>
    <x v="2"/>
    <x v="3"/>
    <x v="0"/>
    <x v="4"/>
    <x v="2"/>
    <x v="2"/>
    <x v="2"/>
    <x v="0"/>
    <x v="0"/>
    <x v="2"/>
    <x v="0"/>
    <x v="3"/>
    <x v="0"/>
    <x v="1"/>
    <x v="1"/>
    <x v="3"/>
    <x v="0"/>
    <x v="2"/>
    <x v="4"/>
    <x v="4"/>
    <x v="0"/>
    <x v="0"/>
    <x v="0"/>
    <x v="0"/>
    <x v="0"/>
    <x v="0"/>
    <x v="0"/>
    <x v="0"/>
    <x v="0"/>
  </r>
  <r>
    <x v="0"/>
    <x v="0"/>
    <x v="1"/>
    <x v="0"/>
    <x v="10"/>
    <x v="1"/>
    <x v="2"/>
    <x v="2"/>
    <x v="0"/>
    <x v="1"/>
    <x v="2"/>
    <x v="2"/>
    <x v="0"/>
    <x v="0"/>
    <x v="0"/>
    <x v="3"/>
    <x v="5"/>
    <x v="1"/>
    <x v="3"/>
    <x v="3"/>
    <x v="2"/>
    <x v="0"/>
    <x v="0"/>
    <x v="1"/>
    <x v="0"/>
    <x v="2"/>
    <x v="3"/>
    <x v="2"/>
    <x v="4"/>
    <x v="0"/>
    <x v="0"/>
    <x v="2"/>
    <x v="3"/>
    <x v="1"/>
    <x v="3"/>
    <x v="2"/>
    <x v="4"/>
    <x v="5"/>
    <x v="3"/>
    <x v="0"/>
    <x v="0"/>
    <x v="0"/>
    <x v="0"/>
    <x v="0"/>
    <x v="0"/>
    <x v="0"/>
    <x v="0"/>
    <x v="0"/>
    <x v="0"/>
  </r>
  <r>
    <x v="0"/>
    <x v="0"/>
    <x v="1"/>
    <x v="0"/>
    <x v="10"/>
    <x v="1"/>
    <x v="0"/>
    <x v="0"/>
    <x v="3"/>
    <x v="2"/>
    <x v="3"/>
    <x v="4"/>
    <x v="2"/>
    <x v="3"/>
    <x v="2"/>
    <x v="0"/>
    <x v="6"/>
    <x v="2"/>
    <x v="2"/>
    <x v="4"/>
    <x v="2"/>
    <x v="4"/>
    <x v="3"/>
    <x v="2"/>
    <x v="2"/>
    <x v="0"/>
    <x v="3"/>
    <x v="3"/>
    <x v="0"/>
    <x v="3"/>
    <x v="3"/>
    <x v="4"/>
    <x v="4"/>
    <x v="2"/>
    <x v="3"/>
    <x v="0"/>
    <x v="3"/>
    <x v="3"/>
    <x v="2"/>
    <x v="2"/>
    <x v="0"/>
    <x v="0"/>
    <x v="0"/>
    <x v="0"/>
    <x v="0"/>
    <x v="0"/>
    <x v="0"/>
    <x v="0"/>
    <x v="0"/>
  </r>
  <r>
    <x v="0"/>
    <x v="0"/>
    <x v="1"/>
    <x v="0"/>
    <x v="10"/>
    <x v="1"/>
    <x v="0"/>
    <x v="2"/>
    <x v="2"/>
    <x v="2"/>
    <x v="2"/>
    <x v="2"/>
    <x v="0"/>
    <x v="0"/>
    <x v="5"/>
    <x v="3"/>
    <x v="0"/>
    <x v="3"/>
    <x v="3"/>
    <x v="3"/>
    <x v="2"/>
    <x v="0"/>
    <x v="2"/>
    <x v="3"/>
    <x v="2"/>
    <x v="2"/>
    <x v="3"/>
    <x v="0"/>
    <x v="0"/>
    <x v="3"/>
    <x v="0"/>
    <x v="2"/>
    <x v="3"/>
    <x v="3"/>
    <x v="1"/>
    <x v="2"/>
    <x v="0"/>
    <x v="3"/>
    <x v="0"/>
    <x v="2"/>
    <x v="0"/>
    <x v="0"/>
    <x v="0"/>
    <x v="0"/>
    <x v="0"/>
    <x v="0"/>
    <x v="0"/>
    <x v="0"/>
    <x v="0"/>
  </r>
  <r>
    <x v="0"/>
    <x v="0"/>
    <x v="1"/>
    <x v="0"/>
    <x v="10"/>
    <x v="1"/>
    <x v="0"/>
    <x v="0"/>
    <x v="0"/>
    <x v="2"/>
    <x v="2"/>
    <x v="3"/>
    <x v="0"/>
    <x v="3"/>
    <x v="2"/>
    <x v="3"/>
    <x v="6"/>
    <x v="0"/>
    <x v="3"/>
    <x v="2"/>
    <x v="1"/>
    <x v="0"/>
    <x v="2"/>
    <x v="3"/>
    <x v="2"/>
    <x v="2"/>
    <x v="4"/>
    <x v="0"/>
    <x v="0"/>
    <x v="2"/>
    <x v="0"/>
    <x v="3"/>
    <x v="5"/>
    <x v="1"/>
    <x v="1"/>
    <x v="2"/>
    <x v="0"/>
    <x v="5"/>
    <x v="2"/>
    <x v="2"/>
    <x v="0"/>
    <x v="0"/>
    <x v="0"/>
    <x v="0"/>
    <x v="0"/>
    <x v="0"/>
    <x v="0"/>
    <x v="0"/>
    <x v="0"/>
  </r>
  <r>
    <x v="0"/>
    <x v="0"/>
    <x v="1"/>
    <x v="0"/>
    <x v="10"/>
    <x v="0"/>
    <x v="3"/>
    <x v="5"/>
    <x v="1"/>
    <x v="2"/>
    <x v="1"/>
    <x v="0"/>
    <x v="1"/>
    <x v="1"/>
    <x v="0"/>
    <x v="3"/>
    <x v="3"/>
    <x v="1"/>
    <x v="0"/>
    <x v="1"/>
    <x v="1"/>
    <x v="1"/>
    <x v="1"/>
    <x v="1"/>
    <x v="0"/>
    <x v="2"/>
    <x v="2"/>
    <x v="0"/>
    <x v="0"/>
    <x v="2"/>
    <x v="0"/>
    <x v="0"/>
    <x v="1"/>
    <x v="0"/>
    <x v="2"/>
    <x v="2"/>
    <x v="2"/>
    <x v="5"/>
    <x v="2"/>
    <x v="4"/>
    <x v="0"/>
    <x v="0"/>
    <x v="0"/>
    <x v="0"/>
    <x v="0"/>
    <x v="0"/>
    <x v="0"/>
    <x v="0"/>
    <x v="0"/>
  </r>
  <r>
    <x v="0"/>
    <x v="0"/>
    <x v="1"/>
    <x v="0"/>
    <x v="10"/>
    <x v="0"/>
    <x v="3"/>
    <x v="2"/>
    <x v="3"/>
    <x v="2"/>
    <x v="2"/>
    <x v="2"/>
    <x v="4"/>
    <x v="3"/>
    <x v="0"/>
    <x v="2"/>
    <x v="0"/>
    <x v="4"/>
    <x v="4"/>
    <x v="3"/>
    <x v="2"/>
    <x v="2"/>
    <x v="0"/>
    <x v="4"/>
    <x v="3"/>
    <x v="2"/>
    <x v="0"/>
    <x v="0"/>
    <x v="0"/>
    <x v="2"/>
    <x v="0"/>
    <x v="3"/>
    <x v="5"/>
    <x v="1"/>
    <x v="3"/>
    <x v="2"/>
    <x v="2"/>
    <x v="3"/>
    <x v="2"/>
    <x v="2"/>
    <x v="0"/>
    <x v="0"/>
    <x v="0"/>
    <x v="0"/>
    <x v="0"/>
    <x v="0"/>
    <x v="0"/>
    <x v="0"/>
    <x v="0"/>
  </r>
  <r>
    <x v="0"/>
    <x v="0"/>
    <x v="1"/>
    <x v="0"/>
    <x v="10"/>
    <x v="1"/>
    <x v="4"/>
    <x v="0"/>
    <x v="0"/>
    <x v="3"/>
    <x v="2"/>
    <x v="0"/>
    <x v="0"/>
    <x v="3"/>
    <x v="0"/>
    <x v="3"/>
    <x v="0"/>
    <x v="3"/>
    <x v="2"/>
    <x v="2"/>
    <x v="0"/>
    <x v="4"/>
    <x v="3"/>
    <x v="2"/>
    <x v="1"/>
    <x v="0"/>
    <x v="0"/>
    <x v="4"/>
    <x v="0"/>
    <x v="4"/>
    <x v="4"/>
    <x v="0"/>
    <x v="2"/>
    <x v="3"/>
    <x v="1"/>
    <x v="2"/>
    <x v="3"/>
    <x v="3"/>
    <x v="2"/>
    <x v="2"/>
    <x v="0"/>
    <x v="0"/>
    <x v="0"/>
    <x v="0"/>
    <x v="0"/>
    <x v="0"/>
    <x v="0"/>
    <x v="0"/>
    <x v="0"/>
  </r>
  <r>
    <x v="0"/>
    <x v="0"/>
    <x v="3"/>
    <x v="0"/>
    <x v="1"/>
    <x v="1"/>
    <x v="2"/>
    <x v="2"/>
    <x v="2"/>
    <x v="2"/>
    <x v="2"/>
    <x v="2"/>
    <x v="0"/>
    <x v="2"/>
    <x v="5"/>
    <x v="3"/>
    <x v="3"/>
    <x v="3"/>
    <x v="2"/>
    <x v="3"/>
    <x v="2"/>
    <x v="0"/>
    <x v="0"/>
    <x v="2"/>
    <x v="1"/>
    <x v="3"/>
    <x v="0"/>
    <x v="0"/>
    <x v="0"/>
    <x v="2"/>
    <x v="2"/>
    <x v="2"/>
    <x v="3"/>
    <x v="0"/>
    <x v="0"/>
    <x v="2"/>
    <x v="2"/>
    <x v="2"/>
    <x v="4"/>
    <x v="0"/>
    <x v="0"/>
    <x v="0"/>
    <x v="0"/>
    <x v="0"/>
    <x v="0"/>
    <x v="0"/>
    <x v="0"/>
    <x v="0"/>
    <x v="0"/>
  </r>
  <r>
    <x v="0"/>
    <x v="0"/>
    <x v="8"/>
    <x v="0"/>
    <x v="5"/>
    <x v="1"/>
    <x v="2"/>
    <x v="3"/>
    <x v="4"/>
    <x v="0"/>
    <x v="0"/>
    <x v="4"/>
    <x v="3"/>
    <x v="0"/>
    <x v="3"/>
    <x v="4"/>
    <x v="5"/>
    <x v="3"/>
    <x v="4"/>
    <x v="0"/>
    <x v="4"/>
    <x v="2"/>
    <x v="0"/>
    <x v="0"/>
    <x v="1"/>
    <x v="2"/>
    <x v="3"/>
    <x v="0"/>
    <x v="0"/>
    <x v="3"/>
    <x v="4"/>
    <x v="4"/>
    <x v="4"/>
    <x v="3"/>
    <x v="4"/>
    <x v="4"/>
    <x v="4"/>
    <x v="2"/>
    <x v="3"/>
    <x v="0"/>
    <x v="0"/>
    <x v="0"/>
    <x v="0"/>
    <x v="0"/>
    <x v="0"/>
    <x v="0"/>
    <x v="0"/>
    <x v="0"/>
    <x v="0"/>
  </r>
  <r>
    <x v="0"/>
    <x v="0"/>
    <x v="8"/>
    <x v="0"/>
    <x v="5"/>
    <x v="0"/>
    <x v="2"/>
    <x v="2"/>
    <x v="0"/>
    <x v="2"/>
    <x v="2"/>
    <x v="0"/>
    <x v="2"/>
    <x v="3"/>
    <x v="0"/>
    <x v="3"/>
    <x v="3"/>
    <x v="4"/>
    <x v="2"/>
    <x v="3"/>
    <x v="2"/>
    <x v="0"/>
    <x v="0"/>
    <x v="3"/>
    <x v="2"/>
    <x v="0"/>
    <x v="0"/>
    <x v="0"/>
    <x v="0"/>
    <x v="2"/>
    <x v="0"/>
    <x v="3"/>
    <x v="5"/>
    <x v="3"/>
    <x v="1"/>
    <x v="3"/>
    <x v="0"/>
    <x v="3"/>
    <x v="2"/>
    <x v="2"/>
    <x v="0"/>
    <x v="0"/>
    <x v="0"/>
    <x v="0"/>
    <x v="0"/>
    <x v="0"/>
    <x v="0"/>
    <x v="0"/>
    <x v="0"/>
  </r>
  <r>
    <x v="0"/>
    <x v="0"/>
    <x v="8"/>
    <x v="0"/>
    <x v="5"/>
    <x v="1"/>
    <x v="0"/>
    <x v="0"/>
    <x v="0"/>
    <x v="2"/>
    <x v="3"/>
    <x v="2"/>
    <x v="2"/>
    <x v="0"/>
    <x v="2"/>
    <x v="3"/>
    <x v="0"/>
    <x v="2"/>
    <x v="2"/>
    <x v="0"/>
    <x v="4"/>
    <x v="2"/>
    <x v="2"/>
    <x v="2"/>
    <x v="1"/>
    <x v="0"/>
    <x v="3"/>
    <x v="2"/>
    <x v="4"/>
    <x v="0"/>
    <x v="3"/>
    <x v="0"/>
    <x v="0"/>
    <x v="2"/>
    <x v="4"/>
    <x v="0"/>
    <x v="0"/>
    <x v="3"/>
    <x v="4"/>
    <x v="2"/>
    <x v="0"/>
    <x v="0"/>
    <x v="0"/>
    <x v="0"/>
    <x v="0"/>
    <x v="0"/>
    <x v="0"/>
    <x v="0"/>
    <x v="0"/>
  </r>
  <r>
    <x v="0"/>
    <x v="0"/>
    <x v="8"/>
    <x v="0"/>
    <x v="5"/>
    <x v="0"/>
    <x v="0"/>
    <x v="4"/>
    <x v="2"/>
    <x v="3"/>
    <x v="2"/>
    <x v="3"/>
    <x v="2"/>
    <x v="0"/>
    <x v="0"/>
    <x v="3"/>
    <x v="3"/>
    <x v="2"/>
    <x v="4"/>
    <x v="4"/>
    <x v="0"/>
    <x v="2"/>
    <x v="0"/>
    <x v="3"/>
    <x v="2"/>
    <x v="2"/>
    <x v="2"/>
    <x v="0"/>
    <x v="0"/>
    <x v="4"/>
    <x v="0"/>
    <x v="0"/>
    <x v="2"/>
    <x v="1"/>
    <x v="2"/>
    <x v="2"/>
    <x v="2"/>
    <x v="0"/>
    <x v="0"/>
    <x v="0"/>
    <x v="0"/>
    <x v="0"/>
    <x v="0"/>
    <x v="0"/>
    <x v="0"/>
    <x v="0"/>
    <x v="0"/>
    <x v="0"/>
    <x v="0"/>
  </r>
  <r>
    <x v="0"/>
    <x v="0"/>
    <x v="8"/>
    <x v="0"/>
    <x v="5"/>
    <x v="0"/>
    <x v="0"/>
    <x v="5"/>
    <x v="1"/>
    <x v="2"/>
    <x v="4"/>
    <x v="2"/>
    <x v="5"/>
    <x v="3"/>
    <x v="0"/>
    <x v="2"/>
    <x v="2"/>
    <x v="3"/>
    <x v="4"/>
    <x v="4"/>
    <x v="4"/>
    <x v="0"/>
    <x v="1"/>
    <x v="3"/>
    <x v="2"/>
    <x v="3"/>
    <x v="0"/>
    <x v="0"/>
    <x v="0"/>
    <x v="2"/>
    <x v="0"/>
    <x v="0"/>
    <x v="0"/>
    <x v="3"/>
    <x v="2"/>
    <x v="2"/>
    <x v="2"/>
    <x v="0"/>
    <x v="2"/>
    <x v="2"/>
    <x v="0"/>
    <x v="0"/>
    <x v="0"/>
    <x v="0"/>
    <x v="0"/>
    <x v="0"/>
    <x v="0"/>
    <x v="0"/>
    <x v="0"/>
  </r>
  <r>
    <x v="0"/>
    <x v="0"/>
    <x v="8"/>
    <x v="0"/>
    <x v="5"/>
    <x v="1"/>
    <x v="2"/>
    <x v="0"/>
    <x v="2"/>
    <x v="2"/>
    <x v="1"/>
    <x v="2"/>
    <x v="0"/>
    <x v="3"/>
    <x v="0"/>
    <x v="3"/>
    <x v="3"/>
    <x v="3"/>
    <x v="3"/>
    <x v="4"/>
    <x v="4"/>
    <x v="0"/>
    <x v="0"/>
    <x v="2"/>
    <x v="0"/>
    <x v="2"/>
    <x v="2"/>
    <x v="0"/>
    <x v="0"/>
    <x v="2"/>
    <x v="0"/>
    <x v="1"/>
    <x v="0"/>
    <x v="0"/>
    <x v="1"/>
    <x v="1"/>
    <x v="3"/>
    <x v="0"/>
    <x v="2"/>
    <x v="2"/>
    <x v="0"/>
    <x v="0"/>
    <x v="0"/>
    <x v="0"/>
    <x v="0"/>
    <x v="0"/>
    <x v="0"/>
    <x v="0"/>
    <x v="0"/>
  </r>
  <r>
    <x v="0"/>
    <x v="0"/>
    <x v="8"/>
    <x v="0"/>
    <x v="5"/>
    <x v="1"/>
    <x v="0"/>
    <x v="3"/>
    <x v="4"/>
    <x v="2"/>
    <x v="4"/>
    <x v="2"/>
    <x v="0"/>
    <x v="0"/>
    <x v="0"/>
    <x v="0"/>
    <x v="0"/>
    <x v="2"/>
    <x v="3"/>
    <x v="0"/>
    <x v="4"/>
    <x v="0"/>
    <x v="4"/>
    <x v="2"/>
    <x v="1"/>
    <x v="0"/>
    <x v="4"/>
    <x v="0"/>
    <x v="0"/>
    <x v="0"/>
    <x v="0"/>
    <x v="4"/>
    <x v="2"/>
    <x v="0"/>
    <x v="4"/>
    <x v="4"/>
    <x v="4"/>
    <x v="3"/>
    <x v="3"/>
    <x v="2"/>
    <x v="0"/>
    <x v="0"/>
    <x v="0"/>
    <x v="0"/>
    <x v="0"/>
    <x v="0"/>
    <x v="0"/>
    <x v="0"/>
    <x v="0"/>
  </r>
  <r>
    <x v="0"/>
    <x v="1"/>
    <x v="9"/>
    <x v="0"/>
    <x v="3"/>
    <x v="0"/>
    <x v="0"/>
    <x v="5"/>
    <x v="3"/>
    <x v="0"/>
    <x v="2"/>
    <x v="4"/>
    <x v="0"/>
    <x v="3"/>
    <x v="5"/>
    <x v="2"/>
    <x v="2"/>
    <x v="3"/>
    <x v="2"/>
    <x v="2"/>
    <x v="0"/>
    <x v="3"/>
    <x v="4"/>
    <x v="3"/>
    <x v="2"/>
    <x v="3"/>
    <x v="2"/>
    <x v="3"/>
    <x v="4"/>
    <x v="0"/>
    <x v="2"/>
    <x v="2"/>
    <x v="3"/>
    <x v="3"/>
    <x v="1"/>
    <x v="2"/>
    <x v="0"/>
    <x v="0"/>
    <x v="0"/>
    <x v="0"/>
    <x v="0"/>
    <x v="0"/>
    <x v="0"/>
    <x v="0"/>
    <x v="0"/>
    <x v="0"/>
    <x v="0"/>
    <x v="0"/>
    <x v="0"/>
  </r>
  <r>
    <x v="0"/>
    <x v="0"/>
    <x v="8"/>
    <x v="0"/>
    <x v="5"/>
    <x v="0"/>
    <x v="0"/>
    <x v="2"/>
    <x v="2"/>
    <x v="3"/>
    <x v="2"/>
    <x v="2"/>
    <x v="0"/>
    <x v="3"/>
    <x v="0"/>
    <x v="3"/>
    <x v="3"/>
    <x v="3"/>
    <x v="2"/>
    <x v="4"/>
    <x v="4"/>
    <x v="0"/>
    <x v="2"/>
    <x v="4"/>
    <x v="2"/>
    <x v="2"/>
    <x v="0"/>
    <x v="0"/>
    <x v="0"/>
    <x v="0"/>
    <x v="0"/>
    <x v="2"/>
    <x v="2"/>
    <x v="3"/>
    <x v="2"/>
    <x v="2"/>
    <x v="0"/>
    <x v="0"/>
    <x v="0"/>
    <x v="2"/>
    <x v="0"/>
    <x v="0"/>
    <x v="0"/>
    <x v="0"/>
    <x v="0"/>
    <x v="0"/>
    <x v="0"/>
    <x v="0"/>
    <x v="0"/>
  </r>
  <r>
    <x v="0"/>
    <x v="0"/>
    <x v="8"/>
    <x v="0"/>
    <x v="5"/>
    <x v="1"/>
    <x v="2"/>
    <x v="4"/>
    <x v="4"/>
    <x v="3"/>
    <x v="4"/>
    <x v="2"/>
    <x v="4"/>
    <x v="3"/>
    <x v="0"/>
    <x v="3"/>
    <x v="0"/>
    <x v="3"/>
    <x v="2"/>
    <x v="0"/>
    <x v="4"/>
    <x v="2"/>
    <x v="2"/>
    <x v="2"/>
    <x v="0"/>
    <x v="2"/>
    <x v="3"/>
    <x v="0"/>
    <x v="0"/>
    <x v="0"/>
    <x v="2"/>
    <x v="4"/>
    <x v="4"/>
    <x v="0"/>
    <x v="1"/>
    <x v="4"/>
    <x v="4"/>
    <x v="2"/>
    <x v="2"/>
    <x v="2"/>
    <x v="0"/>
    <x v="0"/>
    <x v="0"/>
    <x v="0"/>
    <x v="0"/>
    <x v="0"/>
    <x v="0"/>
    <x v="0"/>
    <x v="0"/>
  </r>
  <r>
    <x v="0"/>
    <x v="1"/>
    <x v="9"/>
    <x v="0"/>
    <x v="3"/>
    <x v="0"/>
    <x v="0"/>
    <x v="5"/>
    <x v="4"/>
    <x v="2"/>
    <x v="2"/>
    <x v="3"/>
    <x v="4"/>
    <x v="3"/>
    <x v="5"/>
    <x v="2"/>
    <x v="2"/>
    <x v="4"/>
    <x v="4"/>
    <x v="3"/>
    <x v="2"/>
    <x v="0"/>
    <x v="2"/>
    <x v="3"/>
    <x v="2"/>
    <x v="2"/>
    <x v="0"/>
    <x v="0"/>
    <x v="0"/>
    <x v="0"/>
    <x v="2"/>
    <x v="3"/>
    <x v="5"/>
    <x v="3"/>
    <x v="1"/>
    <x v="2"/>
    <x v="4"/>
    <x v="5"/>
    <x v="0"/>
    <x v="2"/>
    <x v="0"/>
    <x v="0"/>
    <x v="0"/>
    <x v="0"/>
    <x v="0"/>
    <x v="0"/>
    <x v="0"/>
    <x v="0"/>
    <x v="0"/>
  </r>
  <r>
    <x v="0"/>
    <x v="0"/>
    <x v="8"/>
    <x v="0"/>
    <x v="5"/>
    <x v="1"/>
    <x v="0"/>
    <x v="0"/>
    <x v="2"/>
    <x v="2"/>
    <x v="3"/>
    <x v="2"/>
    <x v="2"/>
    <x v="0"/>
    <x v="0"/>
    <x v="3"/>
    <x v="3"/>
    <x v="2"/>
    <x v="2"/>
    <x v="2"/>
    <x v="2"/>
    <x v="2"/>
    <x v="3"/>
    <x v="2"/>
    <x v="2"/>
    <x v="0"/>
    <x v="4"/>
    <x v="3"/>
    <x v="0"/>
    <x v="0"/>
    <x v="3"/>
    <x v="2"/>
    <x v="2"/>
    <x v="3"/>
    <x v="1"/>
    <x v="0"/>
    <x v="0"/>
    <x v="0"/>
    <x v="0"/>
    <x v="0"/>
    <x v="0"/>
    <x v="0"/>
    <x v="0"/>
    <x v="0"/>
    <x v="0"/>
    <x v="0"/>
    <x v="0"/>
    <x v="0"/>
    <x v="0"/>
  </r>
  <r>
    <x v="0"/>
    <x v="0"/>
    <x v="8"/>
    <x v="0"/>
    <x v="5"/>
    <x v="0"/>
    <x v="0"/>
    <x v="2"/>
    <x v="3"/>
    <x v="3"/>
    <x v="1"/>
    <x v="0"/>
    <x v="2"/>
    <x v="3"/>
    <x v="5"/>
    <x v="3"/>
    <x v="3"/>
    <x v="2"/>
    <x v="2"/>
    <x v="4"/>
    <x v="2"/>
    <x v="2"/>
    <x v="4"/>
    <x v="0"/>
    <x v="4"/>
    <x v="2"/>
    <x v="2"/>
    <x v="0"/>
    <x v="0"/>
    <x v="0"/>
    <x v="2"/>
    <x v="4"/>
    <x v="2"/>
    <x v="2"/>
    <x v="3"/>
    <x v="0"/>
    <x v="0"/>
    <x v="2"/>
    <x v="0"/>
    <x v="2"/>
    <x v="0"/>
    <x v="0"/>
    <x v="0"/>
    <x v="0"/>
    <x v="0"/>
    <x v="0"/>
    <x v="0"/>
    <x v="0"/>
    <x v="0"/>
  </r>
  <r>
    <x v="0"/>
    <x v="0"/>
    <x v="8"/>
    <x v="0"/>
    <x v="5"/>
    <x v="1"/>
    <x v="2"/>
    <x v="4"/>
    <x v="2"/>
    <x v="2"/>
    <x v="2"/>
    <x v="2"/>
    <x v="5"/>
    <x v="0"/>
    <x v="4"/>
    <x v="3"/>
    <x v="6"/>
    <x v="2"/>
    <x v="3"/>
    <x v="4"/>
    <x v="0"/>
    <x v="2"/>
    <x v="2"/>
    <x v="2"/>
    <x v="2"/>
    <x v="0"/>
    <x v="2"/>
    <x v="0"/>
    <x v="0"/>
    <x v="0"/>
    <x v="0"/>
    <x v="0"/>
    <x v="4"/>
    <x v="3"/>
    <x v="1"/>
    <x v="2"/>
    <x v="2"/>
    <x v="0"/>
    <x v="0"/>
    <x v="0"/>
    <x v="0"/>
    <x v="0"/>
    <x v="0"/>
    <x v="0"/>
    <x v="0"/>
    <x v="0"/>
    <x v="0"/>
    <x v="0"/>
    <x v="0"/>
  </r>
  <r>
    <x v="0"/>
    <x v="1"/>
    <x v="9"/>
    <x v="0"/>
    <x v="3"/>
    <x v="0"/>
    <x v="0"/>
    <x v="2"/>
    <x v="0"/>
    <x v="2"/>
    <x v="3"/>
    <x v="0"/>
    <x v="2"/>
    <x v="3"/>
    <x v="2"/>
    <x v="3"/>
    <x v="6"/>
    <x v="3"/>
    <x v="2"/>
    <x v="0"/>
    <x v="5"/>
    <x v="0"/>
    <x v="0"/>
    <x v="2"/>
    <x v="1"/>
    <x v="2"/>
    <x v="3"/>
    <x v="0"/>
    <x v="0"/>
    <x v="2"/>
    <x v="2"/>
    <x v="0"/>
    <x v="0"/>
    <x v="3"/>
    <x v="1"/>
    <x v="2"/>
    <x v="2"/>
    <x v="0"/>
    <x v="2"/>
    <x v="2"/>
    <x v="0"/>
    <x v="0"/>
    <x v="0"/>
    <x v="0"/>
    <x v="0"/>
    <x v="0"/>
    <x v="0"/>
    <x v="0"/>
    <x v="0"/>
  </r>
  <r>
    <x v="0"/>
    <x v="0"/>
    <x v="8"/>
    <x v="0"/>
    <x v="5"/>
    <x v="0"/>
    <x v="2"/>
    <x v="0"/>
    <x v="4"/>
    <x v="0"/>
    <x v="0"/>
    <x v="0"/>
    <x v="2"/>
    <x v="0"/>
    <x v="2"/>
    <x v="4"/>
    <x v="3"/>
    <x v="2"/>
    <x v="2"/>
    <x v="2"/>
    <x v="5"/>
    <x v="0"/>
    <x v="0"/>
    <x v="0"/>
    <x v="4"/>
    <x v="0"/>
    <x v="3"/>
    <x v="0"/>
    <x v="0"/>
    <x v="0"/>
    <x v="3"/>
    <x v="4"/>
    <x v="4"/>
    <x v="0"/>
    <x v="4"/>
    <x v="4"/>
    <x v="2"/>
    <x v="0"/>
    <x v="2"/>
    <x v="0"/>
    <x v="0"/>
    <x v="0"/>
    <x v="0"/>
    <x v="0"/>
    <x v="0"/>
    <x v="0"/>
    <x v="0"/>
    <x v="0"/>
    <x v="0"/>
  </r>
  <r>
    <x v="0"/>
    <x v="1"/>
    <x v="9"/>
    <x v="0"/>
    <x v="3"/>
    <x v="1"/>
    <x v="2"/>
    <x v="2"/>
    <x v="3"/>
    <x v="2"/>
    <x v="3"/>
    <x v="2"/>
    <x v="2"/>
    <x v="5"/>
    <x v="0"/>
    <x v="0"/>
    <x v="0"/>
    <x v="2"/>
    <x v="3"/>
    <x v="2"/>
    <x v="5"/>
    <x v="2"/>
    <x v="0"/>
    <x v="2"/>
    <x v="1"/>
    <x v="3"/>
    <x v="0"/>
    <x v="3"/>
    <x v="4"/>
    <x v="0"/>
    <x v="4"/>
    <x v="4"/>
    <x v="4"/>
    <x v="1"/>
    <x v="2"/>
    <x v="3"/>
    <x v="3"/>
    <x v="4"/>
    <x v="0"/>
    <x v="0"/>
    <x v="0"/>
    <x v="0"/>
    <x v="0"/>
    <x v="0"/>
    <x v="0"/>
    <x v="0"/>
    <x v="0"/>
    <x v="0"/>
    <x v="0"/>
  </r>
  <r>
    <x v="0"/>
    <x v="1"/>
    <x v="9"/>
    <x v="0"/>
    <x v="3"/>
    <x v="1"/>
    <x v="2"/>
    <x v="0"/>
    <x v="0"/>
    <x v="2"/>
    <x v="0"/>
    <x v="4"/>
    <x v="0"/>
    <x v="3"/>
    <x v="2"/>
    <x v="0"/>
    <x v="6"/>
    <x v="3"/>
    <x v="3"/>
    <x v="4"/>
    <x v="4"/>
    <x v="0"/>
    <x v="0"/>
    <x v="2"/>
    <x v="2"/>
    <x v="2"/>
    <x v="0"/>
    <x v="0"/>
    <x v="0"/>
    <x v="4"/>
    <x v="4"/>
    <x v="0"/>
    <x v="2"/>
    <x v="4"/>
    <x v="1"/>
    <x v="4"/>
    <x v="2"/>
    <x v="5"/>
    <x v="0"/>
    <x v="2"/>
    <x v="0"/>
    <x v="0"/>
    <x v="0"/>
    <x v="0"/>
    <x v="0"/>
    <x v="0"/>
    <x v="0"/>
    <x v="0"/>
    <x v="0"/>
  </r>
  <r>
    <x v="0"/>
    <x v="1"/>
    <x v="9"/>
    <x v="0"/>
    <x v="3"/>
    <x v="3"/>
    <x v="0"/>
    <x v="0"/>
    <x v="0"/>
    <x v="3"/>
    <x v="2"/>
    <x v="2"/>
    <x v="0"/>
    <x v="2"/>
    <x v="5"/>
    <x v="2"/>
    <x v="3"/>
    <x v="3"/>
    <x v="2"/>
    <x v="2"/>
    <x v="4"/>
    <x v="0"/>
    <x v="4"/>
    <x v="2"/>
    <x v="2"/>
    <x v="3"/>
    <x v="3"/>
    <x v="3"/>
    <x v="0"/>
    <x v="2"/>
    <x v="2"/>
    <x v="0"/>
    <x v="2"/>
    <x v="3"/>
    <x v="0"/>
    <x v="2"/>
    <x v="2"/>
    <x v="5"/>
    <x v="2"/>
    <x v="2"/>
    <x v="0"/>
    <x v="0"/>
    <x v="0"/>
    <x v="0"/>
    <x v="0"/>
    <x v="0"/>
    <x v="0"/>
    <x v="0"/>
    <x v="0"/>
  </r>
  <r>
    <x v="0"/>
    <x v="1"/>
    <x v="9"/>
    <x v="0"/>
    <x v="3"/>
    <x v="1"/>
    <x v="2"/>
    <x v="0"/>
    <x v="2"/>
    <x v="2"/>
    <x v="0"/>
    <x v="0"/>
    <x v="2"/>
    <x v="3"/>
    <x v="2"/>
    <x v="0"/>
    <x v="0"/>
    <x v="3"/>
    <x v="2"/>
    <x v="0"/>
    <x v="0"/>
    <x v="2"/>
    <x v="2"/>
    <x v="2"/>
    <x v="1"/>
    <x v="0"/>
    <x v="2"/>
    <x v="3"/>
    <x v="0"/>
    <x v="3"/>
    <x v="3"/>
    <x v="0"/>
    <x v="0"/>
    <x v="4"/>
    <x v="0"/>
    <x v="2"/>
    <x v="0"/>
    <x v="0"/>
    <x v="0"/>
    <x v="0"/>
    <x v="0"/>
    <x v="0"/>
    <x v="0"/>
    <x v="0"/>
    <x v="0"/>
    <x v="0"/>
    <x v="0"/>
    <x v="0"/>
    <x v="0"/>
  </r>
  <r>
    <x v="0"/>
    <x v="1"/>
    <x v="9"/>
    <x v="0"/>
    <x v="3"/>
    <x v="1"/>
    <x v="2"/>
    <x v="0"/>
    <x v="2"/>
    <x v="0"/>
    <x v="0"/>
    <x v="0"/>
    <x v="2"/>
    <x v="5"/>
    <x v="0"/>
    <x v="0"/>
    <x v="0"/>
    <x v="2"/>
    <x v="0"/>
    <x v="4"/>
    <x v="0"/>
    <x v="0"/>
    <x v="0"/>
    <x v="0"/>
    <x v="4"/>
    <x v="3"/>
    <x v="2"/>
    <x v="0"/>
    <x v="0"/>
    <x v="2"/>
    <x v="0"/>
    <x v="4"/>
    <x v="3"/>
    <x v="4"/>
    <x v="4"/>
    <x v="2"/>
    <x v="0"/>
    <x v="0"/>
    <x v="2"/>
    <x v="2"/>
    <x v="0"/>
    <x v="0"/>
    <x v="0"/>
    <x v="0"/>
    <x v="0"/>
    <x v="0"/>
    <x v="0"/>
    <x v="0"/>
    <x v="0"/>
  </r>
  <r>
    <x v="0"/>
    <x v="1"/>
    <x v="9"/>
    <x v="0"/>
    <x v="3"/>
    <x v="0"/>
    <x v="4"/>
    <x v="3"/>
    <x v="2"/>
    <x v="0"/>
    <x v="0"/>
    <x v="4"/>
    <x v="5"/>
    <x v="0"/>
    <x v="0"/>
    <x v="3"/>
    <x v="0"/>
    <x v="2"/>
    <x v="0"/>
    <x v="0"/>
    <x v="3"/>
    <x v="4"/>
    <x v="0"/>
    <x v="0"/>
    <x v="4"/>
    <x v="0"/>
    <x v="4"/>
    <x v="0"/>
    <x v="4"/>
    <x v="0"/>
    <x v="2"/>
    <x v="0"/>
    <x v="2"/>
    <x v="2"/>
    <x v="1"/>
    <x v="2"/>
    <x v="2"/>
    <x v="2"/>
    <x v="0"/>
    <x v="2"/>
    <x v="0"/>
    <x v="0"/>
    <x v="0"/>
    <x v="0"/>
    <x v="0"/>
    <x v="0"/>
    <x v="0"/>
    <x v="0"/>
    <x v="0"/>
  </r>
  <r>
    <x v="0"/>
    <x v="1"/>
    <x v="9"/>
    <x v="0"/>
    <x v="3"/>
    <x v="1"/>
    <x v="0"/>
    <x v="2"/>
    <x v="3"/>
    <x v="2"/>
    <x v="3"/>
    <x v="0"/>
    <x v="0"/>
    <x v="3"/>
    <x v="0"/>
    <x v="3"/>
    <x v="3"/>
    <x v="3"/>
    <x v="3"/>
    <x v="4"/>
    <x v="2"/>
    <x v="3"/>
    <x v="0"/>
    <x v="2"/>
    <x v="2"/>
    <x v="3"/>
    <x v="2"/>
    <x v="0"/>
    <x v="0"/>
    <x v="2"/>
    <x v="0"/>
    <x v="2"/>
    <x v="3"/>
    <x v="1"/>
    <x v="3"/>
    <x v="3"/>
    <x v="3"/>
    <x v="3"/>
    <x v="2"/>
    <x v="2"/>
    <x v="0"/>
    <x v="0"/>
    <x v="0"/>
    <x v="0"/>
    <x v="0"/>
    <x v="0"/>
    <x v="0"/>
    <x v="0"/>
    <x v="0"/>
  </r>
  <r>
    <x v="0"/>
    <x v="1"/>
    <x v="9"/>
    <x v="0"/>
    <x v="3"/>
    <x v="3"/>
    <x v="0"/>
    <x v="0"/>
    <x v="2"/>
    <x v="2"/>
    <x v="2"/>
    <x v="4"/>
    <x v="0"/>
    <x v="3"/>
    <x v="2"/>
    <x v="0"/>
    <x v="0"/>
    <x v="2"/>
    <x v="0"/>
    <x v="0"/>
    <x v="3"/>
    <x v="3"/>
    <x v="4"/>
    <x v="2"/>
    <x v="1"/>
    <x v="5"/>
    <x v="0"/>
    <x v="0"/>
    <x v="2"/>
    <x v="2"/>
    <x v="0"/>
    <x v="0"/>
    <x v="0"/>
    <x v="3"/>
    <x v="0"/>
    <x v="2"/>
    <x v="4"/>
    <x v="3"/>
    <x v="3"/>
    <x v="3"/>
    <x v="0"/>
    <x v="0"/>
    <x v="0"/>
    <x v="0"/>
    <x v="0"/>
    <x v="0"/>
    <x v="0"/>
    <x v="0"/>
    <x v="0"/>
  </r>
  <r>
    <x v="0"/>
    <x v="1"/>
    <x v="9"/>
    <x v="0"/>
    <x v="3"/>
    <x v="0"/>
    <x v="2"/>
    <x v="2"/>
    <x v="2"/>
    <x v="2"/>
    <x v="2"/>
    <x v="3"/>
    <x v="0"/>
    <x v="3"/>
    <x v="0"/>
    <x v="3"/>
    <x v="3"/>
    <x v="2"/>
    <x v="3"/>
    <x v="0"/>
    <x v="0"/>
    <x v="2"/>
    <x v="2"/>
    <x v="3"/>
    <x v="1"/>
    <x v="2"/>
    <x v="3"/>
    <x v="2"/>
    <x v="0"/>
    <x v="3"/>
    <x v="3"/>
    <x v="0"/>
    <x v="2"/>
    <x v="3"/>
    <x v="1"/>
    <x v="0"/>
    <x v="0"/>
    <x v="5"/>
    <x v="0"/>
    <x v="2"/>
    <x v="0"/>
    <x v="0"/>
    <x v="0"/>
    <x v="0"/>
    <x v="0"/>
    <x v="0"/>
    <x v="0"/>
    <x v="0"/>
    <x v="0"/>
  </r>
  <r>
    <x v="0"/>
    <x v="1"/>
    <x v="9"/>
    <x v="0"/>
    <x v="3"/>
    <x v="0"/>
    <x v="0"/>
    <x v="0"/>
    <x v="0"/>
    <x v="2"/>
    <x v="3"/>
    <x v="0"/>
    <x v="0"/>
    <x v="3"/>
    <x v="0"/>
    <x v="3"/>
    <x v="3"/>
    <x v="0"/>
    <x v="2"/>
    <x v="0"/>
    <x v="4"/>
    <x v="0"/>
    <x v="2"/>
    <x v="2"/>
    <x v="1"/>
    <x v="2"/>
    <x v="2"/>
    <x v="2"/>
    <x v="0"/>
    <x v="0"/>
    <x v="2"/>
    <x v="2"/>
    <x v="2"/>
    <x v="3"/>
    <x v="1"/>
    <x v="2"/>
    <x v="0"/>
    <x v="0"/>
    <x v="0"/>
    <x v="2"/>
    <x v="0"/>
    <x v="0"/>
    <x v="0"/>
    <x v="0"/>
    <x v="0"/>
    <x v="0"/>
    <x v="0"/>
    <x v="0"/>
    <x v="0"/>
  </r>
  <r>
    <x v="0"/>
    <x v="0"/>
    <x v="8"/>
    <x v="0"/>
    <x v="5"/>
    <x v="0"/>
    <x v="0"/>
    <x v="0"/>
    <x v="0"/>
    <x v="2"/>
    <x v="3"/>
    <x v="4"/>
    <x v="4"/>
    <x v="3"/>
    <x v="2"/>
    <x v="3"/>
    <x v="6"/>
    <x v="2"/>
    <x v="3"/>
    <x v="2"/>
    <x v="0"/>
    <x v="5"/>
    <x v="5"/>
    <x v="1"/>
    <x v="2"/>
    <x v="3"/>
    <x v="0"/>
    <x v="0"/>
    <x v="0"/>
    <x v="3"/>
    <x v="4"/>
    <x v="1"/>
    <x v="2"/>
    <x v="0"/>
    <x v="0"/>
    <x v="1"/>
    <x v="1"/>
    <x v="1"/>
    <x v="0"/>
    <x v="2"/>
    <x v="0"/>
    <x v="0"/>
    <x v="0"/>
    <x v="0"/>
    <x v="0"/>
    <x v="0"/>
    <x v="0"/>
    <x v="0"/>
    <x v="0"/>
  </r>
  <r>
    <x v="0"/>
    <x v="0"/>
    <x v="8"/>
    <x v="0"/>
    <x v="5"/>
    <x v="1"/>
    <x v="2"/>
    <x v="4"/>
    <x v="4"/>
    <x v="0"/>
    <x v="0"/>
    <x v="4"/>
    <x v="3"/>
    <x v="4"/>
    <x v="3"/>
    <x v="4"/>
    <x v="5"/>
    <x v="0"/>
    <x v="0"/>
    <x v="0"/>
    <x v="3"/>
    <x v="4"/>
    <x v="4"/>
    <x v="0"/>
    <x v="5"/>
    <x v="4"/>
    <x v="4"/>
    <x v="0"/>
    <x v="0"/>
    <x v="2"/>
    <x v="0"/>
    <x v="4"/>
    <x v="4"/>
    <x v="5"/>
    <x v="5"/>
    <x v="5"/>
    <x v="4"/>
    <x v="3"/>
    <x v="3"/>
    <x v="2"/>
    <x v="0"/>
    <x v="0"/>
    <x v="0"/>
    <x v="0"/>
    <x v="0"/>
    <x v="0"/>
    <x v="0"/>
    <x v="0"/>
    <x v="0"/>
  </r>
  <r>
    <x v="0"/>
    <x v="1"/>
    <x v="9"/>
    <x v="0"/>
    <x v="3"/>
    <x v="1"/>
    <x v="2"/>
    <x v="2"/>
    <x v="0"/>
    <x v="2"/>
    <x v="0"/>
    <x v="0"/>
    <x v="0"/>
    <x v="0"/>
    <x v="5"/>
    <x v="3"/>
    <x v="3"/>
    <x v="2"/>
    <x v="1"/>
    <x v="4"/>
    <x v="0"/>
    <x v="0"/>
    <x v="2"/>
    <x v="2"/>
    <x v="2"/>
    <x v="0"/>
    <x v="3"/>
    <x v="3"/>
    <x v="0"/>
    <x v="3"/>
    <x v="3"/>
    <x v="0"/>
    <x v="2"/>
    <x v="3"/>
    <x v="0"/>
    <x v="0"/>
    <x v="0"/>
    <x v="3"/>
    <x v="0"/>
    <x v="0"/>
    <x v="0"/>
    <x v="0"/>
    <x v="0"/>
    <x v="0"/>
    <x v="0"/>
    <x v="0"/>
    <x v="0"/>
    <x v="0"/>
    <x v="0"/>
  </r>
  <r>
    <x v="0"/>
    <x v="1"/>
    <x v="9"/>
    <x v="0"/>
    <x v="3"/>
    <x v="1"/>
    <x v="2"/>
    <x v="0"/>
    <x v="2"/>
    <x v="3"/>
    <x v="2"/>
    <x v="3"/>
    <x v="0"/>
    <x v="3"/>
    <x v="5"/>
    <x v="3"/>
    <x v="0"/>
    <x v="3"/>
    <x v="2"/>
    <x v="2"/>
    <x v="2"/>
    <x v="0"/>
    <x v="0"/>
    <x v="3"/>
    <x v="2"/>
    <x v="2"/>
    <x v="0"/>
    <x v="0"/>
    <x v="0"/>
    <x v="0"/>
    <x v="2"/>
    <x v="2"/>
    <x v="0"/>
    <x v="3"/>
    <x v="1"/>
    <x v="2"/>
    <x v="0"/>
    <x v="0"/>
    <x v="0"/>
    <x v="0"/>
    <x v="0"/>
    <x v="0"/>
    <x v="0"/>
    <x v="0"/>
    <x v="0"/>
    <x v="0"/>
    <x v="0"/>
    <x v="0"/>
    <x v="0"/>
  </r>
  <r>
    <x v="0"/>
    <x v="1"/>
    <x v="9"/>
    <x v="0"/>
    <x v="3"/>
    <x v="0"/>
    <x v="0"/>
    <x v="0"/>
    <x v="2"/>
    <x v="0"/>
    <x v="3"/>
    <x v="4"/>
    <x v="5"/>
    <x v="0"/>
    <x v="2"/>
    <x v="0"/>
    <x v="3"/>
    <x v="2"/>
    <x v="3"/>
    <x v="0"/>
    <x v="2"/>
    <x v="0"/>
    <x v="2"/>
    <x v="0"/>
    <x v="4"/>
    <x v="0"/>
    <x v="2"/>
    <x v="0"/>
    <x v="0"/>
    <x v="0"/>
    <x v="0"/>
    <x v="4"/>
    <x v="2"/>
    <x v="2"/>
    <x v="2"/>
    <x v="0"/>
    <x v="0"/>
    <x v="0"/>
    <x v="0"/>
    <x v="2"/>
    <x v="0"/>
    <x v="0"/>
    <x v="0"/>
    <x v="0"/>
    <x v="0"/>
    <x v="0"/>
    <x v="0"/>
    <x v="0"/>
    <x v="0"/>
  </r>
  <r>
    <x v="0"/>
    <x v="1"/>
    <x v="9"/>
    <x v="0"/>
    <x v="3"/>
    <x v="1"/>
    <x v="2"/>
    <x v="0"/>
    <x v="0"/>
    <x v="2"/>
    <x v="0"/>
    <x v="0"/>
    <x v="2"/>
    <x v="3"/>
    <x v="2"/>
    <x v="0"/>
    <x v="3"/>
    <x v="3"/>
    <x v="3"/>
    <x v="4"/>
    <x v="2"/>
    <x v="0"/>
    <x v="2"/>
    <x v="2"/>
    <x v="1"/>
    <x v="0"/>
    <x v="2"/>
    <x v="3"/>
    <x v="0"/>
    <x v="0"/>
    <x v="2"/>
    <x v="0"/>
    <x v="2"/>
    <x v="2"/>
    <x v="1"/>
    <x v="2"/>
    <x v="0"/>
    <x v="0"/>
    <x v="0"/>
    <x v="0"/>
    <x v="0"/>
    <x v="0"/>
    <x v="0"/>
    <x v="0"/>
    <x v="0"/>
    <x v="0"/>
    <x v="0"/>
    <x v="0"/>
    <x v="0"/>
  </r>
  <r>
    <x v="0"/>
    <x v="1"/>
    <x v="9"/>
    <x v="0"/>
    <x v="3"/>
    <x v="1"/>
    <x v="4"/>
    <x v="0"/>
    <x v="2"/>
    <x v="2"/>
    <x v="2"/>
    <x v="2"/>
    <x v="2"/>
    <x v="3"/>
    <x v="5"/>
    <x v="3"/>
    <x v="0"/>
    <x v="3"/>
    <x v="3"/>
    <x v="4"/>
    <x v="2"/>
    <x v="2"/>
    <x v="2"/>
    <x v="2"/>
    <x v="2"/>
    <x v="4"/>
    <x v="4"/>
    <x v="5"/>
    <x v="0"/>
    <x v="0"/>
    <x v="3"/>
    <x v="3"/>
    <x v="0"/>
    <x v="1"/>
    <x v="3"/>
    <x v="0"/>
    <x v="3"/>
    <x v="5"/>
    <x v="2"/>
    <x v="2"/>
    <x v="0"/>
    <x v="0"/>
    <x v="0"/>
    <x v="0"/>
    <x v="0"/>
    <x v="0"/>
    <x v="0"/>
    <x v="0"/>
    <x v="0"/>
  </r>
  <r>
    <x v="0"/>
    <x v="1"/>
    <x v="10"/>
    <x v="0"/>
    <x v="5"/>
    <x v="1"/>
    <x v="0"/>
    <x v="0"/>
    <x v="0"/>
    <x v="2"/>
    <x v="3"/>
    <x v="0"/>
    <x v="5"/>
    <x v="5"/>
    <x v="4"/>
    <x v="0"/>
    <x v="6"/>
    <x v="2"/>
    <x v="3"/>
    <x v="4"/>
    <x v="5"/>
    <x v="2"/>
    <x v="2"/>
    <x v="2"/>
    <x v="1"/>
    <x v="0"/>
    <x v="3"/>
    <x v="5"/>
    <x v="5"/>
    <x v="3"/>
    <x v="3"/>
    <x v="0"/>
    <x v="2"/>
    <x v="2"/>
    <x v="2"/>
    <x v="4"/>
    <x v="2"/>
    <x v="5"/>
    <x v="4"/>
    <x v="4"/>
    <x v="0"/>
    <x v="0"/>
    <x v="0"/>
    <x v="0"/>
    <x v="0"/>
    <x v="0"/>
    <x v="0"/>
    <x v="0"/>
    <x v="0"/>
  </r>
  <r>
    <x v="0"/>
    <x v="0"/>
    <x v="8"/>
    <x v="0"/>
    <x v="3"/>
    <x v="0"/>
    <x v="2"/>
    <x v="0"/>
    <x v="2"/>
    <x v="2"/>
    <x v="2"/>
    <x v="2"/>
    <x v="0"/>
    <x v="3"/>
    <x v="5"/>
    <x v="3"/>
    <x v="3"/>
    <x v="2"/>
    <x v="5"/>
    <x v="2"/>
    <x v="4"/>
    <x v="0"/>
    <x v="5"/>
    <x v="3"/>
    <x v="5"/>
    <x v="0"/>
    <x v="3"/>
    <x v="3"/>
    <x v="6"/>
    <x v="2"/>
    <x v="5"/>
    <x v="4"/>
    <x v="2"/>
    <x v="3"/>
    <x v="2"/>
    <x v="0"/>
    <x v="2"/>
    <x v="3"/>
    <x v="4"/>
    <x v="2"/>
    <x v="0"/>
    <x v="0"/>
    <x v="0"/>
    <x v="0"/>
    <x v="0"/>
    <x v="0"/>
    <x v="0"/>
    <x v="0"/>
    <x v="0"/>
  </r>
  <r>
    <x v="0"/>
    <x v="1"/>
    <x v="10"/>
    <x v="0"/>
    <x v="5"/>
    <x v="1"/>
    <x v="2"/>
    <x v="0"/>
    <x v="0"/>
    <x v="2"/>
    <x v="3"/>
    <x v="0"/>
    <x v="5"/>
    <x v="0"/>
    <x v="4"/>
    <x v="2"/>
    <x v="6"/>
    <x v="2"/>
    <x v="3"/>
    <x v="2"/>
    <x v="4"/>
    <x v="0"/>
    <x v="2"/>
    <x v="3"/>
    <x v="1"/>
    <x v="2"/>
    <x v="0"/>
    <x v="2"/>
    <x v="6"/>
    <x v="0"/>
    <x v="2"/>
    <x v="2"/>
    <x v="2"/>
    <x v="2"/>
    <x v="2"/>
    <x v="0"/>
    <x v="2"/>
    <x v="5"/>
    <x v="4"/>
    <x v="0"/>
    <x v="0"/>
    <x v="0"/>
    <x v="0"/>
    <x v="0"/>
    <x v="0"/>
    <x v="0"/>
    <x v="0"/>
    <x v="0"/>
    <x v="0"/>
  </r>
  <r>
    <x v="0"/>
    <x v="1"/>
    <x v="9"/>
    <x v="0"/>
    <x v="3"/>
    <x v="1"/>
    <x v="0"/>
    <x v="0"/>
    <x v="0"/>
    <x v="2"/>
    <x v="3"/>
    <x v="2"/>
    <x v="2"/>
    <x v="3"/>
    <x v="0"/>
    <x v="0"/>
    <x v="3"/>
    <x v="2"/>
    <x v="3"/>
    <x v="4"/>
    <x v="2"/>
    <x v="4"/>
    <x v="0"/>
    <x v="3"/>
    <x v="2"/>
    <x v="0"/>
    <x v="3"/>
    <x v="0"/>
    <x v="0"/>
    <x v="3"/>
    <x v="2"/>
    <x v="0"/>
    <x v="0"/>
    <x v="3"/>
    <x v="1"/>
    <x v="2"/>
    <x v="0"/>
    <x v="3"/>
    <x v="0"/>
    <x v="2"/>
    <x v="0"/>
    <x v="0"/>
    <x v="0"/>
    <x v="0"/>
    <x v="0"/>
    <x v="0"/>
    <x v="0"/>
    <x v="0"/>
    <x v="0"/>
  </r>
  <r>
    <x v="0"/>
    <x v="0"/>
    <x v="8"/>
    <x v="0"/>
    <x v="3"/>
    <x v="0"/>
    <x v="2"/>
    <x v="2"/>
    <x v="4"/>
    <x v="2"/>
    <x v="1"/>
    <x v="0"/>
    <x v="5"/>
    <x v="3"/>
    <x v="2"/>
    <x v="0"/>
    <x v="6"/>
    <x v="1"/>
    <x v="1"/>
    <x v="1"/>
    <x v="2"/>
    <x v="0"/>
    <x v="4"/>
    <x v="0"/>
    <x v="0"/>
    <x v="3"/>
    <x v="2"/>
    <x v="0"/>
    <x v="0"/>
    <x v="2"/>
    <x v="0"/>
    <x v="1"/>
    <x v="1"/>
    <x v="0"/>
    <x v="0"/>
    <x v="0"/>
    <x v="4"/>
    <x v="5"/>
    <x v="3"/>
    <x v="2"/>
    <x v="0"/>
    <x v="0"/>
    <x v="0"/>
    <x v="0"/>
    <x v="0"/>
    <x v="0"/>
    <x v="0"/>
    <x v="0"/>
    <x v="0"/>
  </r>
  <r>
    <x v="0"/>
    <x v="0"/>
    <x v="8"/>
    <x v="0"/>
    <x v="3"/>
    <x v="0"/>
    <x v="0"/>
    <x v="2"/>
    <x v="2"/>
    <x v="2"/>
    <x v="2"/>
    <x v="2"/>
    <x v="0"/>
    <x v="2"/>
    <x v="5"/>
    <x v="3"/>
    <x v="2"/>
    <x v="2"/>
    <x v="3"/>
    <x v="3"/>
    <x v="2"/>
    <x v="0"/>
    <x v="0"/>
    <x v="2"/>
    <x v="0"/>
    <x v="2"/>
    <x v="2"/>
    <x v="0"/>
    <x v="0"/>
    <x v="2"/>
    <x v="0"/>
    <x v="2"/>
    <x v="3"/>
    <x v="3"/>
    <x v="1"/>
    <x v="0"/>
    <x v="2"/>
    <x v="5"/>
    <x v="2"/>
    <x v="0"/>
    <x v="0"/>
    <x v="0"/>
    <x v="0"/>
    <x v="0"/>
    <x v="0"/>
    <x v="0"/>
    <x v="0"/>
    <x v="0"/>
    <x v="0"/>
  </r>
  <r>
    <x v="0"/>
    <x v="0"/>
    <x v="8"/>
    <x v="0"/>
    <x v="3"/>
    <x v="0"/>
    <x v="2"/>
    <x v="0"/>
    <x v="2"/>
    <x v="3"/>
    <x v="5"/>
    <x v="0"/>
    <x v="0"/>
    <x v="0"/>
    <x v="0"/>
    <x v="0"/>
    <x v="3"/>
    <x v="3"/>
    <x v="3"/>
    <x v="0"/>
    <x v="5"/>
    <x v="2"/>
    <x v="0"/>
    <x v="3"/>
    <x v="1"/>
    <x v="2"/>
    <x v="3"/>
    <x v="0"/>
    <x v="4"/>
    <x v="0"/>
    <x v="3"/>
    <x v="0"/>
    <x v="2"/>
    <x v="3"/>
    <x v="2"/>
    <x v="0"/>
    <x v="2"/>
    <x v="0"/>
    <x v="0"/>
    <x v="2"/>
    <x v="0"/>
    <x v="0"/>
    <x v="0"/>
    <x v="0"/>
    <x v="0"/>
    <x v="0"/>
    <x v="0"/>
    <x v="0"/>
    <x v="0"/>
  </r>
  <r>
    <x v="0"/>
    <x v="1"/>
    <x v="9"/>
    <x v="0"/>
    <x v="3"/>
    <x v="0"/>
    <x v="2"/>
    <x v="2"/>
    <x v="0"/>
    <x v="2"/>
    <x v="3"/>
    <x v="0"/>
    <x v="2"/>
    <x v="0"/>
    <x v="2"/>
    <x v="3"/>
    <x v="0"/>
    <x v="1"/>
    <x v="1"/>
    <x v="1"/>
    <x v="1"/>
    <x v="0"/>
    <x v="1"/>
    <x v="2"/>
    <x v="4"/>
    <x v="2"/>
    <x v="0"/>
    <x v="0"/>
    <x v="0"/>
    <x v="0"/>
    <x v="2"/>
    <x v="1"/>
    <x v="0"/>
    <x v="0"/>
    <x v="1"/>
    <x v="2"/>
    <x v="0"/>
    <x v="0"/>
    <x v="0"/>
    <x v="1"/>
    <x v="0"/>
    <x v="0"/>
    <x v="0"/>
    <x v="0"/>
    <x v="0"/>
    <x v="0"/>
    <x v="0"/>
    <x v="0"/>
    <x v="0"/>
  </r>
  <r>
    <x v="0"/>
    <x v="1"/>
    <x v="10"/>
    <x v="0"/>
    <x v="5"/>
    <x v="1"/>
    <x v="2"/>
    <x v="3"/>
    <x v="4"/>
    <x v="0"/>
    <x v="5"/>
    <x v="0"/>
    <x v="2"/>
    <x v="3"/>
    <x v="4"/>
    <x v="0"/>
    <x v="3"/>
    <x v="3"/>
    <x v="1"/>
    <x v="2"/>
    <x v="3"/>
    <x v="4"/>
    <x v="2"/>
    <x v="0"/>
    <x v="4"/>
    <x v="0"/>
    <x v="3"/>
    <x v="0"/>
    <x v="0"/>
    <x v="0"/>
    <x v="1"/>
    <x v="4"/>
    <x v="4"/>
    <x v="0"/>
    <x v="0"/>
    <x v="1"/>
    <x v="1"/>
    <x v="1"/>
    <x v="1"/>
    <x v="1"/>
    <x v="0"/>
    <x v="0"/>
    <x v="0"/>
    <x v="0"/>
    <x v="0"/>
    <x v="0"/>
    <x v="0"/>
    <x v="0"/>
    <x v="0"/>
  </r>
  <r>
    <x v="0"/>
    <x v="0"/>
    <x v="8"/>
    <x v="0"/>
    <x v="3"/>
    <x v="3"/>
    <x v="2"/>
    <x v="3"/>
    <x v="4"/>
    <x v="2"/>
    <x v="3"/>
    <x v="4"/>
    <x v="2"/>
    <x v="0"/>
    <x v="4"/>
    <x v="0"/>
    <x v="0"/>
    <x v="2"/>
    <x v="0"/>
    <x v="0"/>
    <x v="5"/>
    <x v="3"/>
    <x v="4"/>
    <x v="0"/>
    <x v="4"/>
    <x v="2"/>
    <x v="5"/>
    <x v="0"/>
    <x v="0"/>
    <x v="2"/>
    <x v="0"/>
    <x v="4"/>
    <x v="4"/>
    <x v="4"/>
    <x v="2"/>
    <x v="4"/>
    <x v="4"/>
    <x v="2"/>
    <x v="3"/>
    <x v="0"/>
    <x v="0"/>
    <x v="0"/>
    <x v="0"/>
    <x v="0"/>
    <x v="0"/>
    <x v="0"/>
    <x v="0"/>
    <x v="0"/>
    <x v="0"/>
  </r>
  <r>
    <x v="0"/>
    <x v="0"/>
    <x v="8"/>
    <x v="0"/>
    <x v="3"/>
    <x v="1"/>
    <x v="2"/>
    <x v="3"/>
    <x v="4"/>
    <x v="0"/>
    <x v="2"/>
    <x v="2"/>
    <x v="0"/>
    <x v="3"/>
    <x v="0"/>
    <x v="0"/>
    <x v="3"/>
    <x v="3"/>
    <x v="4"/>
    <x v="2"/>
    <x v="4"/>
    <x v="2"/>
    <x v="2"/>
    <x v="0"/>
    <x v="4"/>
    <x v="3"/>
    <x v="2"/>
    <x v="0"/>
    <x v="4"/>
    <x v="2"/>
    <x v="0"/>
    <x v="2"/>
    <x v="3"/>
    <x v="3"/>
    <x v="2"/>
    <x v="0"/>
    <x v="3"/>
    <x v="3"/>
    <x v="5"/>
    <x v="2"/>
    <x v="0"/>
    <x v="0"/>
    <x v="0"/>
    <x v="0"/>
    <x v="0"/>
    <x v="0"/>
    <x v="0"/>
    <x v="0"/>
    <x v="0"/>
  </r>
  <r>
    <x v="0"/>
    <x v="0"/>
    <x v="8"/>
    <x v="0"/>
    <x v="3"/>
    <x v="0"/>
    <x v="3"/>
    <x v="2"/>
    <x v="0"/>
    <x v="3"/>
    <x v="2"/>
    <x v="2"/>
    <x v="0"/>
    <x v="2"/>
    <x v="0"/>
    <x v="2"/>
    <x v="3"/>
    <x v="4"/>
    <x v="2"/>
    <x v="3"/>
    <x v="2"/>
    <x v="0"/>
    <x v="0"/>
    <x v="3"/>
    <x v="2"/>
    <x v="2"/>
    <x v="2"/>
    <x v="0"/>
    <x v="0"/>
    <x v="2"/>
    <x v="0"/>
    <x v="3"/>
    <x v="3"/>
    <x v="1"/>
    <x v="1"/>
    <x v="2"/>
    <x v="2"/>
    <x v="0"/>
    <x v="2"/>
    <x v="2"/>
    <x v="0"/>
    <x v="0"/>
    <x v="0"/>
    <x v="0"/>
    <x v="0"/>
    <x v="0"/>
    <x v="0"/>
    <x v="0"/>
    <x v="0"/>
  </r>
  <r>
    <x v="0"/>
    <x v="1"/>
    <x v="9"/>
    <x v="0"/>
    <x v="3"/>
    <x v="0"/>
    <x v="2"/>
    <x v="0"/>
    <x v="0"/>
    <x v="0"/>
    <x v="3"/>
    <x v="0"/>
    <x v="0"/>
    <x v="0"/>
    <x v="2"/>
    <x v="3"/>
    <x v="6"/>
    <x v="2"/>
    <x v="2"/>
    <x v="0"/>
    <x v="5"/>
    <x v="0"/>
    <x v="2"/>
    <x v="0"/>
    <x v="1"/>
    <x v="2"/>
    <x v="0"/>
    <x v="0"/>
    <x v="0"/>
    <x v="2"/>
    <x v="0"/>
    <x v="0"/>
    <x v="0"/>
    <x v="3"/>
    <x v="1"/>
    <x v="2"/>
    <x v="0"/>
    <x v="0"/>
    <x v="0"/>
    <x v="2"/>
    <x v="0"/>
    <x v="0"/>
    <x v="0"/>
    <x v="0"/>
    <x v="0"/>
    <x v="0"/>
    <x v="0"/>
    <x v="0"/>
    <x v="0"/>
  </r>
  <r>
    <x v="0"/>
    <x v="1"/>
    <x v="10"/>
    <x v="0"/>
    <x v="5"/>
    <x v="1"/>
    <x v="2"/>
    <x v="0"/>
    <x v="0"/>
    <x v="2"/>
    <x v="0"/>
    <x v="0"/>
    <x v="5"/>
    <x v="5"/>
    <x v="2"/>
    <x v="0"/>
    <x v="0"/>
    <x v="2"/>
    <x v="3"/>
    <x v="2"/>
    <x v="0"/>
    <x v="2"/>
    <x v="2"/>
    <x v="2"/>
    <x v="4"/>
    <x v="2"/>
    <x v="0"/>
    <x v="3"/>
    <x v="0"/>
    <x v="0"/>
    <x v="2"/>
    <x v="2"/>
    <x v="0"/>
    <x v="3"/>
    <x v="2"/>
    <x v="0"/>
    <x v="4"/>
    <x v="2"/>
    <x v="4"/>
    <x v="4"/>
    <x v="0"/>
    <x v="0"/>
    <x v="0"/>
    <x v="0"/>
    <x v="0"/>
    <x v="0"/>
    <x v="0"/>
    <x v="0"/>
    <x v="0"/>
  </r>
  <r>
    <x v="0"/>
    <x v="0"/>
    <x v="8"/>
    <x v="0"/>
    <x v="3"/>
    <x v="1"/>
    <x v="0"/>
    <x v="0"/>
    <x v="0"/>
    <x v="3"/>
    <x v="2"/>
    <x v="2"/>
    <x v="4"/>
    <x v="3"/>
    <x v="2"/>
    <x v="3"/>
    <x v="0"/>
    <x v="3"/>
    <x v="4"/>
    <x v="3"/>
    <x v="2"/>
    <x v="3"/>
    <x v="0"/>
    <x v="2"/>
    <x v="2"/>
    <x v="3"/>
    <x v="0"/>
    <x v="0"/>
    <x v="0"/>
    <x v="2"/>
    <x v="0"/>
    <x v="3"/>
    <x v="3"/>
    <x v="1"/>
    <x v="1"/>
    <x v="2"/>
    <x v="3"/>
    <x v="3"/>
    <x v="2"/>
    <x v="2"/>
    <x v="0"/>
    <x v="0"/>
    <x v="0"/>
    <x v="0"/>
    <x v="0"/>
    <x v="0"/>
    <x v="0"/>
    <x v="0"/>
    <x v="0"/>
  </r>
  <r>
    <x v="0"/>
    <x v="1"/>
    <x v="9"/>
    <x v="0"/>
    <x v="3"/>
    <x v="0"/>
    <x v="2"/>
    <x v="2"/>
    <x v="2"/>
    <x v="2"/>
    <x v="2"/>
    <x v="2"/>
    <x v="2"/>
    <x v="3"/>
    <x v="0"/>
    <x v="3"/>
    <x v="0"/>
    <x v="2"/>
    <x v="3"/>
    <x v="0"/>
    <x v="4"/>
    <x v="0"/>
    <x v="0"/>
    <x v="3"/>
    <x v="2"/>
    <x v="2"/>
    <x v="3"/>
    <x v="1"/>
    <x v="0"/>
    <x v="2"/>
    <x v="2"/>
    <x v="0"/>
    <x v="2"/>
    <x v="2"/>
    <x v="1"/>
    <x v="0"/>
    <x v="2"/>
    <x v="0"/>
    <x v="0"/>
    <x v="2"/>
    <x v="0"/>
    <x v="0"/>
    <x v="0"/>
    <x v="0"/>
    <x v="0"/>
    <x v="0"/>
    <x v="0"/>
    <x v="0"/>
    <x v="0"/>
  </r>
  <r>
    <x v="0"/>
    <x v="1"/>
    <x v="10"/>
    <x v="0"/>
    <x v="5"/>
    <x v="0"/>
    <x v="0"/>
    <x v="0"/>
    <x v="2"/>
    <x v="3"/>
    <x v="2"/>
    <x v="2"/>
    <x v="5"/>
    <x v="0"/>
    <x v="0"/>
    <x v="3"/>
    <x v="0"/>
    <x v="3"/>
    <x v="3"/>
    <x v="0"/>
    <x v="0"/>
    <x v="2"/>
    <x v="5"/>
    <x v="3"/>
    <x v="4"/>
    <x v="2"/>
    <x v="0"/>
    <x v="0"/>
    <x v="4"/>
    <x v="2"/>
    <x v="2"/>
    <x v="2"/>
    <x v="3"/>
    <x v="3"/>
    <x v="1"/>
    <x v="0"/>
    <x v="0"/>
    <x v="0"/>
    <x v="0"/>
    <x v="3"/>
    <x v="0"/>
    <x v="0"/>
    <x v="0"/>
    <x v="0"/>
    <x v="0"/>
    <x v="0"/>
    <x v="0"/>
    <x v="0"/>
    <x v="0"/>
  </r>
  <r>
    <x v="0"/>
    <x v="0"/>
    <x v="8"/>
    <x v="0"/>
    <x v="3"/>
    <x v="0"/>
    <x v="2"/>
    <x v="4"/>
    <x v="1"/>
    <x v="2"/>
    <x v="0"/>
    <x v="0"/>
    <x v="2"/>
    <x v="0"/>
    <x v="6"/>
    <x v="0"/>
    <x v="6"/>
    <x v="3"/>
    <x v="2"/>
    <x v="4"/>
    <x v="4"/>
    <x v="0"/>
    <x v="0"/>
    <x v="2"/>
    <x v="4"/>
    <x v="0"/>
    <x v="3"/>
    <x v="0"/>
    <x v="0"/>
    <x v="0"/>
    <x v="2"/>
    <x v="0"/>
    <x v="0"/>
    <x v="2"/>
    <x v="0"/>
    <x v="0"/>
    <x v="2"/>
    <x v="0"/>
    <x v="0"/>
    <x v="1"/>
    <x v="0"/>
    <x v="0"/>
    <x v="0"/>
    <x v="0"/>
    <x v="0"/>
    <x v="0"/>
    <x v="0"/>
    <x v="0"/>
    <x v="0"/>
  </r>
  <r>
    <x v="0"/>
    <x v="0"/>
    <x v="8"/>
    <x v="0"/>
    <x v="3"/>
    <x v="0"/>
    <x v="0"/>
    <x v="2"/>
    <x v="2"/>
    <x v="3"/>
    <x v="2"/>
    <x v="2"/>
    <x v="0"/>
    <x v="2"/>
    <x v="0"/>
    <x v="3"/>
    <x v="3"/>
    <x v="3"/>
    <x v="2"/>
    <x v="2"/>
    <x v="0"/>
    <x v="0"/>
    <x v="0"/>
    <x v="3"/>
    <x v="2"/>
    <x v="2"/>
    <x v="2"/>
    <x v="0"/>
    <x v="0"/>
    <x v="0"/>
    <x v="2"/>
    <x v="2"/>
    <x v="0"/>
    <x v="3"/>
    <x v="1"/>
    <x v="2"/>
    <x v="0"/>
    <x v="0"/>
    <x v="0"/>
    <x v="4"/>
    <x v="0"/>
    <x v="0"/>
    <x v="0"/>
    <x v="0"/>
    <x v="0"/>
    <x v="0"/>
    <x v="0"/>
    <x v="0"/>
    <x v="0"/>
  </r>
  <r>
    <x v="0"/>
    <x v="1"/>
    <x v="10"/>
    <x v="0"/>
    <x v="5"/>
    <x v="0"/>
    <x v="2"/>
    <x v="0"/>
    <x v="4"/>
    <x v="2"/>
    <x v="0"/>
    <x v="4"/>
    <x v="4"/>
    <x v="0"/>
    <x v="4"/>
    <x v="0"/>
    <x v="6"/>
    <x v="0"/>
    <x v="0"/>
    <x v="4"/>
    <x v="5"/>
    <x v="4"/>
    <x v="3"/>
    <x v="0"/>
    <x v="4"/>
    <x v="0"/>
    <x v="3"/>
    <x v="5"/>
    <x v="4"/>
    <x v="3"/>
    <x v="4"/>
    <x v="0"/>
    <x v="4"/>
    <x v="2"/>
    <x v="2"/>
    <x v="4"/>
    <x v="4"/>
    <x v="2"/>
    <x v="3"/>
    <x v="4"/>
    <x v="0"/>
    <x v="0"/>
    <x v="0"/>
    <x v="0"/>
    <x v="0"/>
    <x v="0"/>
    <x v="0"/>
    <x v="0"/>
    <x v="0"/>
  </r>
  <r>
    <x v="0"/>
    <x v="0"/>
    <x v="8"/>
    <x v="0"/>
    <x v="3"/>
    <x v="0"/>
    <x v="2"/>
    <x v="2"/>
    <x v="0"/>
    <x v="2"/>
    <x v="3"/>
    <x v="2"/>
    <x v="0"/>
    <x v="0"/>
    <x v="0"/>
    <x v="0"/>
    <x v="0"/>
    <x v="3"/>
    <x v="2"/>
    <x v="0"/>
    <x v="4"/>
    <x v="1"/>
    <x v="0"/>
    <x v="3"/>
    <x v="1"/>
    <x v="0"/>
    <x v="3"/>
    <x v="1"/>
    <x v="5"/>
    <x v="0"/>
    <x v="0"/>
    <x v="0"/>
    <x v="2"/>
    <x v="2"/>
    <x v="1"/>
    <x v="0"/>
    <x v="2"/>
    <x v="5"/>
    <x v="4"/>
    <x v="0"/>
    <x v="0"/>
    <x v="0"/>
    <x v="0"/>
    <x v="0"/>
    <x v="0"/>
    <x v="0"/>
    <x v="0"/>
    <x v="0"/>
    <x v="0"/>
  </r>
  <r>
    <x v="0"/>
    <x v="0"/>
    <x v="8"/>
    <x v="0"/>
    <x v="3"/>
    <x v="0"/>
    <x v="3"/>
    <x v="2"/>
    <x v="2"/>
    <x v="3"/>
    <x v="2"/>
    <x v="2"/>
    <x v="0"/>
    <x v="2"/>
    <x v="5"/>
    <x v="3"/>
    <x v="0"/>
    <x v="1"/>
    <x v="2"/>
    <x v="3"/>
    <x v="2"/>
    <x v="0"/>
    <x v="4"/>
    <x v="3"/>
    <x v="0"/>
    <x v="0"/>
    <x v="0"/>
    <x v="0"/>
    <x v="0"/>
    <x v="2"/>
    <x v="0"/>
    <x v="2"/>
    <x v="3"/>
    <x v="1"/>
    <x v="0"/>
    <x v="0"/>
    <x v="0"/>
    <x v="3"/>
    <x v="0"/>
    <x v="2"/>
    <x v="0"/>
    <x v="0"/>
    <x v="0"/>
    <x v="0"/>
    <x v="0"/>
    <x v="0"/>
    <x v="0"/>
    <x v="0"/>
    <x v="0"/>
  </r>
  <r>
    <x v="0"/>
    <x v="1"/>
    <x v="10"/>
    <x v="0"/>
    <x v="5"/>
    <x v="1"/>
    <x v="0"/>
    <x v="2"/>
    <x v="3"/>
    <x v="3"/>
    <x v="4"/>
    <x v="2"/>
    <x v="0"/>
    <x v="3"/>
    <x v="0"/>
    <x v="3"/>
    <x v="3"/>
    <x v="3"/>
    <x v="2"/>
    <x v="3"/>
    <x v="0"/>
    <x v="0"/>
    <x v="0"/>
    <x v="3"/>
    <x v="2"/>
    <x v="3"/>
    <x v="0"/>
    <x v="0"/>
    <x v="0"/>
    <x v="2"/>
    <x v="2"/>
    <x v="2"/>
    <x v="0"/>
    <x v="1"/>
    <x v="1"/>
    <x v="2"/>
    <x v="0"/>
    <x v="3"/>
    <x v="2"/>
    <x v="2"/>
    <x v="0"/>
    <x v="0"/>
    <x v="0"/>
    <x v="0"/>
    <x v="0"/>
    <x v="0"/>
    <x v="0"/>
    <x v="0"/>
    <x v="0"/>
  </r>
  <r>
    <x v="0"/>
    <x v="1"/>
    <x v="10"/>
    <x v="0"/>
    <x v="5"/>
    <x v="1"/>
    <x v="2"/>
    <x v="0"/>
    <x v="2"/>
    <x v="0"/>
    <x v="3"/>
    <x v="2"/>
    <x v="2"/>
    <x v="0"/>
    <x v="2"/>
    <x v="0"/>
    <x v="6"/>
    <x v="3"/>
    <x v="3"/>
    <x v="4"/>
    <x v="4"/>
    <x v="2"/>
    <x v="2"/>
    <x v="0"/>
    <x v="4"/>
    <x v="2"/>
    <x v="0"/>
    <x v="0"/>
    <x v="0"/>
    <x v="0"/>
    <x v="0"/>
    <x v="4"/>
    <x v="4"/>
    <x v="3"/>
    <x v="4"/>
    <x v="0"/>
    <x v="4"/>
    <x v="2"/>
    <x v="0"/>
    <x v="3"/>
    <x v="0"/>
    <x v="0"/>
    <x v="0"/>
    <x v="0"/>
    <x v="0"/>
    <x v="0"/>
    <x v="0"/>
    <x v="0"/>
    <x v="0"/>
  </r>
  <r>
    <x v="0"/>
    <x v="1"/>
    <x v="10"/>
    <x v="0"/>
    <x v="5"/>
    <x v="1"/>
    <x v="0"/>
    <x v="0"/>
    <x v="2"/>
    <x v="2"/>
    <x v="3"/>
    <x v="0"/>
    <x v="1"/>
    <x v="0"/>
    <x v="2"/>
    <x v="0"/>
    <x v="6"/>
    <x v="2"/>
    <x v="0"/>
    <x v="2"/>
    <x v="0"/>
    <x v="2"/>
    <x v="2"/>
    <x v="0"/>
    <x v="4"/>
    <x v="0"/>
    <x v="3"/>
    <x v="0"/>
    <x v="0"/>
    <x v="0"/>
    <x v="0"/>
    <x v="4"/>
    <x v="4"/>
    <x v="3"/>
    <x v="4"/>
    <x v="0"/>
    <x v="4"/>
    <x v="2"/>
    <x v="0"/>
    <x v="3"/>
    <x v="0"/>
    <x v="0"/>
    <x v="0"/>
    <x v="0"/>
    <x v="0"/>
    <x v="0"/>
    <x v="0"/>
    <x v="0"/>
    <x v="0"/>
  </r>
  <r>
    <x v="0"/>
    <x v="0"/>
    <x v="8"/>
    <x v="0"/>
    <x v="3"/>
    <x v="1"/>
    <x v="2"/>
    <x v="0"/>
    <x v="4"/>
    <x v="2"/>
    <x v="3"/>
    <x v="2"/>
    <x v="2"/>
    <x v="0"/>
    <x v="0"/>
    <x v="0"/>
    <x v="3"/>
    <x v="3"/>
    <x v="2"/>
    <x v="3"/>
    <x v="0"/>
    <x v="0"/>
    <x v="0"/>
    <x v="0"/>
    <x v="5"/>
    <x v="2"/>
    <x v="0"/>
    <x v="0"/>
    <x v="0"/>
    <x v="3"/>
    <x v="3"/>
    <x v="4"/>
    <x v="2"/>
    <x v="0"/>
    <x v="0"/>
    <x v="0"/>
    <x v="2"/>
    <x v="0"/>
    <x v="0"/>
    <x v="0"/>
    <x v="0"/>
    <x v="0"/>
    <x v="0"/>
    <x v="0"/>
    <x v="0"/>
    <x v="0"/>
    <x v="0"/>
    <x v="0"/>
    <x v="0"/>
  </r>
  <r>
    <x v="0"/>
    <x v="1"/>
    <x v="10"/>
    <x v="0"/>
    <x v="5"/>
    <x v="0"/>
    <x v="3"/>
    <x v="2"/>
    <x v="2"/>
    <x v="2"/>
    <x v="5"/>
    <x v="2"/>
    <x v="0"/>
    <x v="3"/>
    <x v="0"/>
    <x v="3"/>
    <x v="3"/>
    <x v="3"/>
    <x v="2"/>
    <x v="3"/>
    <x v="2"/>
    <x v="3"/>
    <x v="0"/>
    <x v="3"/>
    <x v="4"/>
    <x v="3"/>
    <x v="0"/>
    <x v="0"/>
    <x v="0"/>
    <x v="0"/>
    <x v="3"/>
    <x v="3"/>
    <x v="5"/>
    <x v="3"/>
    <x v="1"/>
    <x v="0"/>
    <x v="4"/>
    <x v="5"/>
    <x v="0"/>
    <x v="0"/>
    <x v="0"/>
    <x v="0"/>
    <x v="0"/>
    <x v="0"/>
    <x v="0"/>
    <x v="0"/>
    <x v="0"/>
    <x v="0"/>
    <x v="0"/>
  </r>
  <r>
    <x v="0"/>
    <x v="0"/>
    <x v="8"/>
    <x v="0"/>
    <x v="3"/>
    <x v="1"/>
    <x v="2"/>
    <x v="0"/>
    <x v="2"/>
    <x v="2"/>
    <x v="1"/>
    <x v="0"/>
    <x v="2"/>
    <x v="1"/>
    <x v="2"/>
    <x v="1"/>
    <x v="0"/>
    <x v="1"/>
    <x v="3"/>
    <x v="4"/>
    <x v="1"/>
    <x v="2"/>
    <x v="2"/>
    <x v="2"/>
    <x v="1"/>
    <x v="1"/>
    <x v="0"/>
    <x v="3"/>
    <x v="4"/>
    <x v="1"/>
    <x v="2"/>
    <x v="0"/>
    <x v="2"/>
    <x v="0"/>
    <x v="0"/>
    <x v="1"/>
    <x v="2"/>
    <x v="1"/>
    <x v="0"/>
    <x v="1"/>
    <x v="0"/>
    <x v="0"/>
    <x v="0"/>
    <x v="0"/>
    <x v="0"/>
    <x v="0"/>
    <x v="0"/>
    <x v="0"/>
    <x v="0"/>
  </r>
  <r>
    <x v="0"/>
    <x v="1"/>
    <x v="10"/>
    <x v="0"/>
    <x v="5"/>
    <x v="1"/>
    <x v="2"/>
    <x v="2"/>
    <x v="2"/>
    <x v="4"/>
    <x v="3"/>
    <x v="3"/>
    <x v="0"/>
    <x v="3"/>
    <x v="0"/>
    <x v="3"/>
    <x v="3"/>
    <x v="3"/>
    <x v="1"/>
    <x v="2"/>
    <x v="0"/>
    <x v="0"/>
    <x v="0"/>
    <x v="3"/>
    <x v="2"/>
    <x v="3"/>
    <x v="0"/>
    <x v="0"/>
    <x v="0"/>
    <x v="0"/>
    <x v="0"/>
    <x v="3"/>
    <x v="5"/>
    <x v="1"/>
    <x v="1"/>
    <x v="2"/>
    <x v="1"/>
    <x v="1"/>
    <x v="1"/>
    <x v="1"/>
    <x v="0"/>
    <x v="0"/>
    <x v="0"/>
    <x v="0"/>
    <x v="0"/>
    <x v="0"/>
    <x v="0"/>
    <x v="0"/>
    <x v="0"/>
  </r>
  <r>
    <x v="0"/>
    <x v="1"/>
    <x v="10"/>
    <x v="0"/>
    <x v="11"/>
    <x v="1"/>
    <x v="2"/>
    <x v="0"/>
    <x v="4"/>
    <x v="0"/>
    <x v="3"/>
    <x v="0"/>
    <x v="2"/>
    <x v="5"/>
    <x v="3"/>
    <x v="0"/>
    <x v="0"/>
    <x v="2"/>
    <x v="3"/>
    <x v="2"/>
    <x v="5"/>
    <x v="0"/>
    <x v="2"/>
    <x v="5"/>
    <x v="2"/>
    <x v="0"/>
    <x v="3"/>
    <x v="6"/>
    <x v="3"/>
    <x v="0"/>
    <x v="3"/>
    <x v="0"/>
    <x v="6"/>
    <x v="4"/>
    <x v="4"/>
    <x v="0"/>
    <x v="4"/>
    <x v="4"/>
    <x v="3"/>
    <x v="3"/>
    <x v="0"/>
    <x v="0"/>
    <x v="0"/>
    <x v="0"/>
    <x v="0"/>
    <x v="0"/>
    <x v="0"/>
    <x v="0"/>
    <x v="0"/>
  </r>
  <r>
    <x v="0"/>
    <x v="0"/>
    <x v="8"/>
    <x v="0"/>
    <x v="3"/>
    <x v="1"/>
    <x v="0"/>
    <x v="2"/>
    <x v="2"/>
    <x v="2"/>
    <x v="2"/>
    <x v="0"/>
    <x v="0"/>
    <x v="0"/>
    <x v="2"/>
    <x v="0"/>
    <x v="0"/>
    <x v="4"/>
    <x v="4"/>
    <x v="2"/>
    <x v="0"/>
    <x v="0"/>
    <x v="0"/>
    <x v="2"/>
    <x v="1"/>
    <x v="2"/>
    <x v="0"/>
    <x v="0"/>
    <x v="0"/>
    <x v="2"/>
    <x v="3"/>
    <x v="0"/>
    <x v="5"/>
    <x v="3"/>
    <x v="1"/>
    <x v="2"/>
    <x v="4"/>
    <x v="5"/>
    <x v="3"/>
    <x v="0"/>
    <x v="0"/>
    <x v="0"/>
    <x v="0"/>
    <x v="0"/>
    <x v="0"/>
    <x v="0"/>
    <x v="0"/>
    <x v="0"/>
    <x v="0"/>
  </r>
  <r>
    <x v="0"/>
    <x v="0"/>
    <x v="8"/>
    <x v="0"/>
    <x v="3"/>
    <x v="1"/>
    <x v="0"/>
    <x v="2"/>
    <x v="2"/>
    <x v="3"/>
    <x v="2"/>
    <x v="2"/>
    <x v="0"/>
    <x v="3"/>
    <x v="0"/>
    <x v="3"/>
    <x v="6"/>
    <x v="4"/>
    <x v="4"/>
    <x v="3"/>
    <x v="2"/>
    <x v="0"/>
    <x v="0"/>
    <x v="1"/>
    <x v="0"/>
    <x v="2"/>
    <x v="0"/>
    <x v="0"/>
    <x v="0"/>
    <x v="2"/>
    <x v="0"/>
    <x v="2"/>
    <x v="3"/>
    <x v="1"/>
    <x v="1"/>
    <x v="2"/>
    <x v="4"/>
    <x v="2"/>
    <x v="4"/>
    <x v="0"/>
    <x v="0"/>
    <x v="0"/>
    <x v="0"/>
    <x v="0"/>
    <x v="0"/>
    <x v="0"/>
    <x v="0"/>
    <x v="0"/>
    <x v="0"/>
  </r>
  <r>
    <x v="0"/>
    <x v="1"/>
    <x v="10"/>
    <x v="0"/>
    <x v="5"/>
    <x v="0"/>
    <x v="4"/>
    <x v="3"/>
    <x v="4"/>
    <x v="0"/>
    <x v="0"/>
    <x v="4"/>
    <x v="4"/>
    <x v="4"/>
    <x v="3"/>
    <x v="4"/>
    <x v="2"/>
    <x v="0"/>
    <x v="4"/>
    <x v="0"/>
    <x v="3"/>
    <x v="3"/>
    <x v="4"/>
    <x v="0"/>
    <x v="4"/>
    <x v="4"/>
    <x v="4"/>
    <x v="0"/>
    <x v="0"/>
    <x v="4"/>
    <x v="0"/>
    <x v="4"/>
    <x v="5"/>
    <x v="4"/>
    <x v="3"/>
    <x v="4"/>
    <x v="4"/>
    <x v="2"/>
    <x v="3"/>
    <x v="3"/>
    <x v="0"/>
    <x v="0"/>
    <x v="0"/>
    <x v="0"/>
    <x v="0"/>
    <x v="0"/>
    <x v="0"/>
    <x v="0"/>
    <x v="0"/>
  </r>
  <r>
    <x v="0"/>
    <x v="1"/>
    <x v="10"/>
    <x v="0"/>
    <x v="5"/>
    <x v="0"/>
    <x v="0"/>
    <x v="0"/>
    <x v="2"/>
    <x v="3"/>
    <x v="2"/>
    <x v="3"/>
    <x v="4"/>
    <x v="0"/>
    <x v="6"/>
    <x v="3"/>
    <x v="6"/>
    <x v="3"/>
    <x v="2"/>
    <x v="4"/>
    <x v="4"/>
    <x v="0"/>
    <x v="0"/>
    <x v="3"/>
    <x v="2"/>
    <x v="2"/>
    <x v="0"/>
    <x v="0"/>
    <x v="0"/>
    <x v="2"/>
    <x v="0"/>
    <x v="2"/>
    <x v="3"/>
    <x v="3"/>
    <x v="1"/>
    <x v="0"/>
    <x v="0"/>
    <x v="0"/>
    <x v="0"/>
    <x v="0"/>
    <x v="0"/>
    <x v="0"/>
    <x v="0"/>
    <x v="0"/>
    <x v="0"/>
    <x v="0"/>
    <x v="0"/>
    <x v="0"/>
    <x v="0"/>
  </r>
  <r>
    <x v="0"/>
    <x v="1"/>
    <x v="10"/>
    <x v="0"/>
    <x v="5"/>
    <x v="0"/>
    <x v="2"/>
    <x v="2"/>
    <x v="2"/>
    <x v="2"/>
    <x v="4"/>
    <x v="3"/>
    <x v="4"/>
    <x v="3"/>
    <x v="6"/>
    <x v="0"/>
    <x v="0"/>
    <x v="3"/>
    <x v="2"/>
    <x v="4"/>
    <x v="2"/>
    <x v="3"/>
    <x v="4"/>
    <x v="3"/>
    <x v="5"/>
    <x v="3"/>
    <x v="0"/>
    <x v="0"/>
    <x v="0"/>
    <x v="2"/>
    <x v="0"/>
    <x v="2"/>
    <x v="3"/>
    <x v="1"/>
    <x v="3"/>
    <x v="3"/>
    <x v="0"/>
    <x v="0"/>
    <x v="2"/>
    <x v="2"/>
    <x v="0"/>
    <x v="0"/>
    <x v="0"/>
    <x v="0"/>
    <x v="0"/>
    <x v="0"/>
    <x v="0"/>
    <x v="0"/>
    <x v="0"/>
  </r>
  <r>
    <x v="0"/>
    <x v="1"/>
    <x v="10"/>
    <x v="0"/>
    <x v="5"/>
    <x v="1"/>
    <x v="0"/>
    <x v="4"/>
    <x v="0"/>
    <x v="2"/>
    <x v="5"/>
    <x v="2"/>
    <x v="6"/>
    <x v="3"/>
    <x v="6"/>
    <x v="3"/>
    <x v="3"/>
    <x v="0"/>
    <x v="5"/>
    <x v="3"/>
    <x v="2"/>
    <x v="0"/>
    <x v="5"/>
    <x v="0"/>
    <x v="5"/>
    <x v="5"/>
    <x v="2"/>
    <x v="0"/>
    <x v="6"/>
    <x v="2"/>
    <x v="5"/>
    <x v="2"/>
    <x v="3"/>
    <x v="1"/>
    <x v="1"/>
    <x v="2"/>
    <x v="0"/>
    <x v="3"/>
    <x v="2"/>
    <x v="2"/>
    <x v="0"/>
    <x v="0"/>
    <x v="0"/>
    <x v="0"/>
    <x v="0"/>
    <x v="0"/>
    <x v="0"/>
    <x v="0"/>
    <x v="0"/>
  </r>
  <r>
    <x v="0"/>
    <x v="1"/>
    <x v="11"/>
    <x v="0"/>
    <x v="3"/>
    <x v="0"/>
    <x v="4"/>
    <x v="0"/>
    <x v="4"/>
    <x v="1"/>
    <x v="0"/>
    <x v="4"/>
    <x v="5"/>
    <x v="2"/>
    <x v="4"/>
    <x v="0"/>
    <x v="5"/>
    <x v="3"/>
    <x v="1"/>
    <x v="0"/>
    <x v="4"/>
    <x v="1"/>
    <x v="1"/>
    <x v="1"/>
    <x v="0"/>
    <x v="0"/>
    <x v="0"/>
    <x v="0"/>
    <x v="0"/>
    <x v="3"/>
    <x v="0"/>
    <x v="4"/>
    <x v="5"/>
    <x v="3"/>
    <x v="0"/>
    <x v="0"/>
    <x v="3"/>
    <x v="0"/>
    <x v="2"/>
    <x v="2"/>
    <x v="0"/>
    <x v="0"/>
    <x v="0"/>
    <x v="0"/>
    <x v="0"/>
    <x v="0"/>
    <x v="0"/>
    <x v="0"/>
    <x v="0"/>
  </r>
  <r>
    <x v="0"/>
    <x v="1"/>
    <x v="11"/>
    <x v="0"/>
    <x v="3"/>
    <x v="0"/>
    <x v="2"/>
    <x v="0"/>
    <x v="0"/>
    <x v="2"/>
    <x v="4"/>
    <x v="3"/>
    <x v="2"/>
    <x v="3"/>
    <x v="2"/>
    <x v="3"/>
    <x v="3"/>
    <x v="3"/>
    <x v="3"/>
    <x v="0"/>
    <x v="3"/>
    <x v="3"/>
    <x v="0"/>
    <x v="2"/>
    <x v="2"/>
    <x v="5"/>
    <x v="5"/>
    <x v="0"/>
    <x v="0"/>
    <x v="2"/>
    <x v="0"/>
    <x v="3"/>
    <x v="5"/>
    <x v="1"/>
    <x v="4"/>
    <x v="2"/>
    <x v="0"/>
    <x v="0"/>
    <x v="4"/>
    <x v="4"/>
    <x v="0"/>
    <x v="0"/>
    <x v="0"/>
    <x v="0"/>
    <x v="0"/>
    <x v="0"/>
    <x v="0"/>
    <x v="0"/>
    <x v="0"/>
  </r>
  <r>
    <x v="0"/>
    <x v="1"/>
    <x v="11"/>
    <x v="0"/>
    <x v="3"/>
    <x v="1"/>
    <x v="3"/>
    <x v="0"/>
    <x v="0"/>
    <x v="2"/>
    <x v="2"/>
    <x v="0"/>
    <x v="2"/>
    <x v="0"/>
    <x v="2"/>
    <x v="3"/>
    <x v="0"/>
    <x v="3"/>
    <x v="2"/>
    <x v="3"/>
    <x v="0"/>
    <x v="0"/>
    <x v="0"/>
    <x v="2"/>
    <x v="2"/>
    <x v="3"/>
    <x v="2"/>
    <x v="0"/>
    <x v="0"/>
    <x v="0"/>
    <x v="2"/>
    <x v="2"/>
    <x v="3"/>
    <x v="1"/>
    <x v="3"/>
    <x v="2"/>
    <x v="0"/>
    <x v="5"/>
    <x v="0"/>
    <x v="2"/>
    <x v="0"/>
    <x v="0"/>
    <x v="0"/>
    <x v="0"/>
    <x v="0"/>
    <x v="0"/>
    <x v="0"/>
    <x v="0"/>
    <x v="0"/>
  </r>
  <r>
    <x v="0"/>
    <x v="1"/>
    <x v="11"/>
    <x v="0"/>
    <x v="3"/>
    <x v="1"/>
    <x v="2"/>
    <x v="3"/>
    <x v="4"/>
    <x v="2"/>
    <x v="3"/>
    <x v="0"/>
    <x v="0"/>
    <x v="5"/>
    <x v="2"/>
    <x v="0"/>
    <x v="6"/>
    <x v="2"/>
    <x v="0"/>
    <x v="0"/>
    <x v="4"/>
    <x v="2"/>
    <x v="0"/>
    <x v="0"/>
    <x v="1"/>
    <x v="4"/>
    <x v="4"/>
    <x v="3"/>
    <x v="0"/>
    <x v="0"/>
    <x v="2"/>
    <x v="0"/>
    <x v="5"/>
    <x v="4"/>
    <x v="2"/>
    <x v="4"/>
    <x v="0"/>
    <x v="5"/>
    <x v="0"/>
    <x v="3"/>
    <x v="0"/>
    <x v="0"/>
    <x v="0"/>
    <x v="0"/>
    <x v="0"/>
    <x v="0"/>
    <x v="0"/>
    <x v="0"/>
    <x v="0"/>
  </r>
  <r>
    <x v="0"/>
    <x v="1"/>
    <x v="11"/>
    <x v="0"/>
    <x v="3"/>
    <x v="1"/>
    <x v="0"/>
    <x v="5"/>
    <x v="4"/>
    <x v="2"/>
    <x v="4"/>
    <x v="0"/>
    <x v="0"/>
    <x v="3"/>
    <x v="0"/>
    <x v="3"/>
    <x v="0"/>
    <x v="3"/>
    <x v="2"/>
    <x v="2"/>
    <x v="2"/>
    <x v="0"/>
    <x v="0"/>
    <x v="2"/>
    <x v="2"/>
    <x v="2"/>
    <x v="0"/>
    <x v="0"/>
    <x v="0"/>
    <x v="2"/>
    <x v="0"/>
    <x v="3"/>
    <x v="5"/>
    <x v="1"/>
    <x v="3"/>
    <x v="3"/>
    <x v="2"/>
    <x v="5"/>
    <x v="2"/>
    <x v="2"/>
    <x v="0"/>
    <x v="0"/>
    <x v="0"/>
    <x v="0"/>
    <x v="0"/>
    <x v="0"/>
    <x v="0"/>
    <x v="0"/>
    <x v="0"/>
  </r>
  <r>
    <x v="0"/>
    <x v="1"/>
    <x v="11"/>
    <x v="0"/>
    <x v="3"/>
    <x v="1"/>
    <x v="1"/>
    <x v="0"/>
    <x v="4"/>
    <x v="2"/>
    <x v="3"/>
    <x v="2"/>
    <x v="2"/>
    <x v="5"/>
    <x v="2"/>
    <x v="4"/>
    <x v="6"/>
    <x v="2"/>
    <x v="3"/>
    <x v="4"/>
    <x v="4"/>
    <x v="0"/>
    <x v="0"/>
    <x v="2"/>
    <x v="1"/>
    <x v="2"/>
    <x v="3"/>
    <x v="3"/>
    <x v="3"/>
    <x v="0"/>
    <x v="2"/>
    <x v="0"/>
    <x v="0"/>
    <x v="4"/>
    <x v="1"/>
    <x v="2"/>
    <x v="0"/>
    <x v="2"/>
    <x v="0"/>
    <x v="0"/>
    <x v="0"/>
    <x v="0"/>
    <x v="0"/>
    <x v="0"/>
    <x v="0"/>
    <x v="0"/>
    <x v="0"/>
    <x v="0"/>
    <x v="0"/>
  </r>
  <r>
    <x v="0"/>
    <x v="1"/>
    <x v="11"/>
    <x v="0"/>
    <x v="3"/>
    <x v="0"/>
    <x v="2"/>
    <x v="0"/>
    <x v="0"/>
    <x v="2"/>
    <x v="3"/>
    <x v="2"/>
    <x v="2"/>
    <x v="0"/>
    <x v="2"/>
    <x v="0"/>
    <x v="0"/>
    <x v="2"/>
    <x v="3"/>
    <x v="4"/>
    <x v="4"/>
    <x v="0"/>
    <x v="0"/>
    <x v="2"/>
    <x v="1"/>
    <x v="2"/>
    <x v="0"/>
    <x v="3"/>
    <x v="0"/>
    <x v="0"/>
    <x v="3"/>
    <x v="0"/>
    <x v="3"/>
    <x v="2"/>
    <x v="1"/>
    <x v="0"/>
    <x v="0"/>
    <x v="0"/>
    <x v="2"/>
    <x v="0"/>
    <x v="0"/>
    <x v="0"/>
    <x v="0"/>
    <x v="0"/>
    <x v="0"/>
    <x v="0"/>
    <x v="0"/>
    <x v="0"/>
    <x v="0"/>
  </r>
  <r>
    <x v="0"/>
    <x v="1"/>
    <x v="11"/>
    <x v="0"/>
    <x v="3"/>
    <x v="1"/>
    <x v="4"/>
    <x v="0"/>
    <x v="4"/>
    <x v="0"/>
    <x v="3"/>
    <x v="4"/>
    <x v="2"/>
    <x v="5"/>
    <x v="2"/>
    <x v="0"/>
    <x v="6"/>
    <x v="2"/>
    <x v="1"/>
    <x v="4"/>
    <x v="4"/>
    <x v="2"/>
    <x v="2"/>
    <x v="2"/>
    <x v="4"/>
    <x v="2"/>
    <x v="5"/>
    <x v="3"/>
    <x v="0"/>
    <x v="0"/>
    <x v="4"/>
    <x v="2"/>
    <x v="0"/>
    <x v="4"/>
    <x v="0"/>
    <x v="3"/>
    <x v="1"/>
    <x v="2"/>
    <x v="2"/>
    <x v="0"/>
    <x v="0"/>
    <x v="0"/>
    <x v="0"/>
    <x v="0"/>
    <x v="0"/>
    <x v="0"/>
    <x v="0"/>
    <x v="0"/>
    <x v="0"/>
  </r>
  <r>
    <x v="0"/>
    <x v="1"/>
    <x v="11"/>
    <x v="0"/>
    <x v="3"/>
    <x v="2"/>
    <x v="0"/>
    <x v="3"/>
    <x v="1"/>
    <x v="0"/>
    <x v="3"/>
    <x v="2"/>
    <x v="2"/>
    <x v="0"/>
    <x v="2"/>
    <x v="2"/>
    <x v="0"/>
    <x v="2"/>
    <x v="3"/>
    <x v="4"/>
    <x v="4"/>
    <x v="2"/>
    <x v="2"/>
    <x v="2"/>
    <x v="1"/>
    <x v="2"/>
    <x v="0"/>
    <x v="5"/>
    <x v="3"/>
    <x v="3"/>
    <x v="4"/>
    <x v="0"/>
    <x v="0"/>
    <x v="2"/>
    <x v="2"/>
    <x v="0"/>
    <x v="2"/>
    <x v="5"/>
    <x v="4"/>
    <x v="4"/>
    <x v="0"/>
    <x v="0"/>
    <x v="0"/>
    <x v="0"/>
    <x v="0"/>
    <x v="0"/>
    <x v="0"/>
    <x v="0"/>
    <x v="0"/>
  </r>
  <r>
    <x v="0"/>
    <x v="1"/>
    <x v="11"/>
    <x v="0"/>
    <x v="3"/>
    <x v="1"/>
    <x v="4"/>
    <x v="3"/>
    <x v="4"/>
    <x v="0"/>
    <x v="0"/>
    <x v="4"/>
    <x v="1"/>
    <x v="4"/>
    <x v="3"/>
    <x v="4"/>
    <x v="6"/>
    <x v="0"/>
    <x v="0"/>
    <x v="4"/>
    <x v="3"/>
    <x v="0"/>
    <x v="0"/>
    <x v="0"/>
    <x v="4"/>
    <x v="2"/>
    <x v="0"/>
    <x v="2"/>
    <x v="4"/>
    <x v="3"/>
    <x v="3"/>
    <x v="4"/>
    <x v="2"/>
    <x v="4"/>
    <x v="4"/>
    <x v="4"/>
    <x v="2"/>
    <x v="2"/>
    <x v="0"/>
    <x v="0"/>
    <x v="0"/>
    <x v="0"/>
    <x v="0"/>
    <x v="0"/>
    <x v="0"/>
    <x v="0"/>
    <x v="0"/>
    <x v="0"/>
    <x v="0"/>
  </r>
  <r>
    <x v="0"/>
    <x v="1"/>
    <x v="11"/>
    <x v="0"/>
    <x v="3"/>
    <x v="1"/>
    <x v="3"/>
    <x v="0"/>
    <x v="0"/>
    <x v="3"/>
    <x v="2"/>
    <x v="0"/>
    <x v="0"/>
    <x v="3"/>
    <x v="0"/>
    <x v="0"/>
    <x v="3"/>
    <x v="3"/>
    <x v="3"/>
    <x v="2"/>
    <x v="0"/>
    <x v="0"/>
    <x v="2"/>
    <x v="2"/>
    <x v="1"/>
    <x v="2"/>
    <x v="2"/>
    <x v="3"/>
    <x v="0"/>
    <x v="0"/>
    <x v="3"/>
    <x v="2"/>
    <x v="2"/>
    <x v="3"/>
    <x v="2"/>
    <x v="2"/>
    <x v="0"/>
    <x v="5"/>
    <x v="0"/>
    <x v="1"/>
    <x v="0"/>
    <x v="0"/>
    <x v="0"/>
    <x v="0"/>
    <x v="0"/>
    <x v="0"/>
    <x v="0"/>
    <x v="0"/>
    <x v="0"/>
  </r>
  <r>
    <x v="0"/>
    <x v="1"/>
    <x v="11"/>
    <x v="0"/>
    <x v="3"/>
    <x v="1"/>
    <x v="2"/>
    <x v="3"/>
    <x v="4"/>
    <x v="2"/>
    <x v="0"/>
    <x v="0"/>
    <x v="2"/>
    <x v="5"/>
    <x v="4"/>
    <x v="0"/>
    <x v="0"/>
    <x v="2"/>
    <x v="3"/>
    <x v="0"/>
    <x v="5"/>
    <x v="2"/>
    <x v="2"/>
    <x v="0"/>
    <x v="4"/>
    <x v="0"/>
    <x v="0"/>
    <x v="3"/>
    <x v="3"/>
    <x v="0"/>
    <x v="3"/>
    <x v="0"/>
    <x v="2"/>
    <x v="2"/>
    <x v="2"/>
    <x v="0"/>
    <x v="4"/>
    <x v="2"/>
    <x v="4"/>
    <x v="3"/>
    <x v="0"/>
    <x v="0"/>
    <x v="0"/>
    <x v="0"/>
    <x v="0"/>
    <x v="0"/>
    <x v="0"/>
    <x v="0"/>
    <x v="0"/>
  </r>
  <r>
    <x v="0"/>
    <x v="1"/>
    <x v="11"/>
    <x v="0"/>
    <x v="12"/>
    <x v="0"/>
    <x v="0"/>
    <x v="2"/>
    <x v="0"/>
    <x v="2"/>
    <x v="2"/>
    <x v="2"/>
    <x v="0"/>
    <x v="3"/>
    <x v="0"/>
    <x v="3"/>
    <x v="3"/>
    <x v="2"/>
    <x v="2"/>
    <x v="3"/>
    <x v="2"/>
    <x v="4"/>
    <x v="0"/>
    <x v="2"/>
    <x v="2"/>
    <x v="2"/>
    <x v="0"/>
    <x v="3"/>
    <x v="0"/>
    <x v="3"/>
    <x v="2"/>
    <x v="0"/>
    <x v="3"/>
    <x v="3"/>
    <x v="1"/>
    <x v="2"/>
    <x v="0"/>
    <x v="3"/>
    <x v="2"/>
    <x v="2"/>
    <x v="0"/>
    <x v="0"/>
    <x v="0"/>
    <x v="0"/>
    <x v="0"/>
    <x v="0"/>
    <x v="0"/>
    <x v="0"/>
    <x v="0"/>
  </r>
  <r>
    <x v="0"/>
    <x v="1"/>
    <x v="11"/>
    <x v="0"/>
    <x v="3"/>
    <x v="0"/>
    <x v="0"/>
    <x v="2"/>
    <x v="0"/>
    <x v="2"/>
    <x v="2"/>
    <x v="2"/>
    <x v="0"/>
    <x v="0"/>
    <x v="0"/>
    <x v="3"/>
    <x v="0"/>
    <x v="3"/>
    <x v="2"/>
    <x v="4"/>
    <x v="2"/>
    <x v="0"/>
    <x v="0"/>
    <x v="3"/>
    <x v="2"/>
    <x v="3"/>
    <x v="0"/>
    <x v="0"/>
    <x v="0"/>
    <x v="0"/>
    <x v="2"/>
    <x v="2"/>
    <x v="0"/>
    <x v="1"/>
    <x v="3"/>
    <x v="3"/>
    <x v="3"/>
    <x v="3"/>
    <x v="2"/>
    <x v="2"/>
    <x v="0"/>
    <x v="0"/>
    <x v="0"/>
    <x v="0"/>
    <x v="0"/>
    <x v="0"/>
    <x v="0"/>
    <x v="0"/>
    <x v="0"/>
  </r>
  <r>
    <x v="0"/>
    <x v="1"/>
    <x v="11"/>
    <x v="0"/>
    <x v="3"/>
    <x v="0"/>
    <x v="2"/>
    <x v="2"/>
    <x v="4"/>
    <x v="3"/>
    <x v="2"/>
    <x v="2"/>
    <x v="2"/>
    <x v="0"/>
    <x v="0"/>
    <x v="3"/>
    <x v="3"/>
    <x v="0"/>
    <x v="5"/>
    <x v="4"/>
    <x v="0"/>
    <x v="2"/>
    <x v="5"/>
    <x v="2"/>
    <x v="1"/>
    <x v="0"/>
    <x v="3"/>
    <x v="3"/>
    <x v="4"/>
    <x v="0"/>
    <x v="2"/>
    <x v="4"/>
    <x v="3"/>
    <x v="2"/>
    <x v="2"/>
    <x v="0"/>
    <x v="0"/>
    <x v="3"/>
    <x v="0"/>
    <x v="2"/>
    <x v="0"/>
    <x v="0"/>
    <x v="0"/>
    <x v="0"/>
    <x v="0"/>
    <x v="0"/>
    <x v="0"/>
    <x v="0"/>
    <x v="0"/>
  </r>
  <r>
    <x v="0"/>
    <x v="1"/>
    <x v="11"/>
    <x v="0"/>
    <x v="3"/>
    <x v="0"/>
    <x v="2"/>
    <x v="0"/>
    <x v="2"/>
    <x v="2"/>
    <x v="3"/>
    <x v="0"/>
    <x v="2"/>
    <x v="0"/>
    <x v="0"/>
    <x v="0"/>
    <x v="0"/>
    <x v="2"/>
    <x v="3"/>
    <x v="2"/>
    <x v="2"/>
    <x v="0"/>
    <x v="0"/>
    <x v="2"/>
    <x v="1"/>
    <x v="3"/>
    <x v="0"/>
    <x v="0"/>
    <x v="0"/>
    <x v="0"/>
    <x v="3"/>
    <x v="0"/>
    <x v="3"/>
    <x v="2"/>
    <x v="2"/>
    <x v="0"/>
    <x v="0"/>
    <x v="0"/>
    <x v="0"/>
    <x v="0"/>
    <x v="0"/>
    <x v="0"/>
    <x v="0"/>
    <x v="0"/>
    <x v="0"/>
    <x v="0"/>
    <x v="0"/>
    <x v="0"/>
    <x v="0"/>
  </r>
  <r>
    <x v="0"/>
    <x v="1"/>
    <x v="11"/>
    <x v="0"/>
    <x v="3"/>
    <x v="1"/>
    <x v="0"/>
    <x v="2"/>
    <x v="1"/>
    <x v="2"/>
    <x v="2"/>
    <x v="0"/>
    <x v="4"/>
    <x v="3"/>
    <x v="0"/>
    <x v="2"/>
    <x v="0"/>
    <x v="3"/>
    <x v="1"/>
    <x v="3"/>
    <x v="0"/>
    <x v="0"/>
    <x v="0"/>
    <x v="1"/>
    <x v="0"/>
    <x v="2"/>
    <x v="0"/>
    <x v="0"/>
    <x v="0"/>
    <x v="0"/>
    <x v="2"/>
    <x v="3"/>
    <x v="5"/>
    <x v="1"/>
    <x v="1"/>
    <x v="2"/>
    <x v="0"/>
    <x v="1"/>
    <x v="0"/>
    <x v="0"/>
    <x v="0"/>
    <x v="0"/>
    <x v="0"/>
    <x v="0"/>
    <x v="0"/>
    <x v="0"/>
    <x v="0"/>
    <x v="0"/>
    <x v="0"/>
  </r>
  <r>
    <x v="0"/>
    <x v="1"/>
    <x v="11"/>
    <x v="0"/>
    <x v="3"/>
    <x v="0"/>
    <x v="0"/>
    <x v="0"/>
    <x v="0"/>
    <x v="2"/>
    <x v="3"/>
    <x v="3"/>
    <x v="0"/>
    <x v="3"/>
    <x v="0"/>
    <x v="3"/>
    <x v="3"/>
    <x v="2"/>
    <x v="0"/>
    <x v="2"/>
    <x v="2"/>
    <x v="2"/>
    <x v="3"/>
    <x v="2"/>
    <x v="2"/>
    <x v="0"/>
    <x v="2"/>
    <x v="3"/>
    <x v="0"/>
    <x v="2"/>
    <x v="2"/>
    <x v="2"/>
    <x v="3"/>
    <x v="1"/>
    <x v="1"/>
    <x v="2"/>
    <x v="3"/>
    <x v="3"/>
    <x v="2"/>
    <x v="2"/>
    <x v="0"/>
    <x v="0"/>
    <x v="0"/>
    <x v="0"/>
    <x v="0"/>
    <x v="0"/>
    <x v="0"/>
    <x v="0"/>
    <x v="0"/>
  </r>
  <r>
    <x v="0"/>
    <x v="1"/>
    <x v="11"/>
    <x v="0"/>
    <x v="3"/>
    <x v="1"/>
    <x v="2"/>
    <x v="0"/>
    <x v="2"/>
    <x v="2"/>
    <x v="3"/>
    <x v="2"/>
    <x v="2"/>
    <x v="3"/>
    <x v="0"/>
    <x v="0"/>
    <x v="0"/>
    <x v="2"/>
    <x v="2"/>
    <x v="4"/>
    <x v="4"/>
    <x v="2"/>
    <x v="2"/>
    <x v="2"/>
    <x v="1"/>
    <x v="2"/>
    <x v="0"/>
    <x v="2"/>
    <x v="4"/>
    <x v="3"/>
    <x v="4"/>
    <x v="0"/>
    <x v="2"/>
    <x v="2"/>
    <x v="2"/>
    <x v="0"/>
    <x v="2"/>
    <x v="3"/>
    <x v="0"/>
    <x v="4"/>
    <x v="0"/>
    <x v="0"/>
    <x v="0"/>
    <x v="0"/>
    <x v="0"/>
    <x v="0"/>
    <x v="0"/>
    <x v="0"/>
    <x v="0"/>
  </r>
  <r>
    <x v="0"/>
    <x v="1"/>
    <x v="9"/>
    <x v="0"/>
    <x v="5"/>
    <x v="1"/>
    <x v="3"/>
    <x v="0"/>
    <x v="2"/>
    <x v="2"/>
    <x v="3"/>
    <x v="0"/>
    <x v="4"/>
    <x v="0"/>
    <x v="4"/>
    <x v="3"/>
    <x v="6"/>
    <x v="2"/>
    <x v="3"/>
    <x v="4"/>
    <x v="5"/>
    <x v="0"/>
    <x v="2"/>
    <x v="3"/>
    <x v="2"/>
    <x v="0"/>
    <x v="3"/>
    <x v="2"/>
    <x v="0"/>
    <x v="3"/>
    <x v="3"/>
    <x v="2"/>
    <x v="3"/>
    <x v="1"/>
    <x v="1"/>
    <x v="0"/>
    <x v="0"/>
    <x v="3"/>
    <x v="4"/>
    <x v="0"/>
    <x v="0"/>
    <x v="0"/>
    <x v="0"/>
    <x v="0"/>
    <x v="0"/>
    <x v="0"/>
    <x v="0"/>
    <x v="0"/>
    <x v="0"/>
  </r>
  <r>
    <x v="0"/>
    <x v="1"/>
    <x v="11"/>
    <x v="0"/>
    <x v="3"/>
    <x v="1"/>
    <x v="4"/>
    <x v="3"/>
    <x v="4"/>
    <x v="0"/>
    <x v="1"/>
    <x v="1"/>
    <x v="1"/>
    <x v="0"/>
    <x v="0"/>
    <x v="0"/>
    <x v="0"/>
    <x v="1"/>
    <x v="1"/>
    <x v="4"/>
    <x v="0"/>
    <x v="2"/>
    <x v="2"/>
    <x v="1"/>
    <x v="0"/>
    <x v="2"/>
    <x v="0"/>
    <x v="1"/>
    <x v="1"/>
    <x v="3"/>
    <x v="3"/>
    <x v="1"/>
    <x v="1"/>
    <x v="1"/>
    <x v="0"/>
    <x v="1"/>
    <x v="1"/>
    <x v="2"/>
    <x v="1"/>
    <x v="1"/>
    <x v="0"/>
    <x v="0"/>
    <x v="0"/>
    <x v="0"/>
    <x v="0"/>
    <x v="0"/>
    <x v="0"/>
    <x v="0"/>
    <x v="0"/>
  </r>
  <r>
    <x v="0"/>
    <x v="1"/>
    <x v="10"/>
    <x v="0"/>
    <x v="3"/>
    <x v="0"/>
    <x v="4"/>
    <x v="3"/>
    <x v="4"/>
    <x v="0"/>
    <x v="0"/>
    <x v="4"/>
    <x v="3"/>
    <x v="4"/>
    <x v="3"/>
    <x v="4"/>
    <x v="5"/>
    <x v="0"/>
    <x v="0"/>
    <x v="0"/>
    <x v="3"/>
    <x v="4"/>
    <x v="3"/>
    <x v="0"/>
    <x v="4"/>
    <x v="4"/>
    <x v="4"/>
    <x v="5"/>
    <x v="5"/>
    <x v="4"/>
    <x v="5"/>
    <x v="3"/>
    <x v="2"/>
    <x v="1"/>
    <x v="1"/>
    <x v="4"/>
    <x v="4"/>
    <x v="2"/>
    <x v="0"/>
    <x v="3"/>
    <x v="0"/>
    <x v="0"/>
    <x v="0"/>
    <x v="0"/>
    <x v="0"/>
    <x v="0"/>
    <x v="0"/>
    <x v="0"/>
    <x v="0"/>
  </r>
  <r>
    <x v="0"/>
    <x v="1"/>
    <x v="10"/>
    <x v="0"/>
    <x v="3"/>
    <x v="0"/>
    <x v="2"/>
    <x v="4"/>
    <x v="0"/>
    <x v="2"/>
    <x v="5"/>
    <x v="2"/>
    <x v="2"/>
    <x v="3"/>
    <x v="0"/>
    <x v="2"/>
    <x v="3"/>
    <x v="2"/>
    <x v="5"/>
    <x v="2"/>
    <x v="4"/>
    <x v="2"/>
    <x v="5"/>
    <x v="2"/>
    <x v="1"/>
    <x v="2"/>
    <x v="2"/>
    <x v="2"/>
    <x v="0"/>
    <x v="0"/>
    <x v="3"/>
    <x v="0"/>
    <x v="0"/>
    <x v="1"/>
    <x v="1"/>
    <x v="2"/>
    <x v="2"/>
    <x v="0"/>
    <x v="0"/>
    <x v="4"/>
    <x v="0"/>
    <x v="0"/>
    <x v="0"/>
    <x v="0"/>
    <x v="0"/>
    <x v="0"/>
    <x v="0"/>
    <x v="0"/>
    <x v="0"/>
  </r>
  <r>
    <x v="0"/>
    <x v="1"/>
    <x v="10"/>
    <x v="0"/>
    <x v="3"/>
    <x v="1"/>
    <x v="2"/>
    <x v="2"/>
    <x v="2"/>
    <x v="2"/>
    <x v="3"/>
    <x v="2"/>
    <x v="2"/>
    <x v="3"/>
    <x v="0"/>
    <x v="3"/>
    <x v="3"/>
    <x v="3"/>
    <x v="2"/>
    <x v="2"/>
    <x v="2"/>
    <x v="0"/>
    <x v="0"/>
    <x v="3"/>
    <x v="4"/>
    <x v="2"/>
    <x v="0"/>
    <x v="0"/>
    <x v="0"/>
    <x v="2"/>
    <x v="0"/>
    <x v="2"/>
    <x v="3"/>
    <x v="3"/>
    <x v="1"/>
    <x v="2"/>
    <x v="2"/>
    <x v="3"/>
    <x v="0"/>
    <x v="2"/>
    <x v="0"/>
    <x v="0"/>
    <x v="0"/>
    <x v="0"/>
    <x v="0"/>
    <x v="0"/>
    <x v="0"/>
    <x v="0"/>
    <x v="0"/>
  </r>
  <r>
    <x v="0"/>
    <x v="1"/>
    <x v="10"/>
    <x v="0"/>
    <x v="3"/>
    <x v="1"/>
    <x v="0"/>
    <x v="0"/>
    <x v="0"/>
    <x v="3"/>
    <x v="2"/>
    <x v="2"/>
    <x v="2"/>
    <x v="0"/>
    <x v="0"/>
    <x v="0"/>
    <x v="0"/>
    <x v="1"/>
    <x v="3"/>
    <x v="2"/>
    <x v="1"/>
    <x v="2"/>
    <x v="1"/>
    <x v="2"/>
    <x v="2"/>
    <x v="2"/>
    <x v="3"/>
    <x v="0"/>
    <x v="0"/>
    <x v="3"/>
    <x v="4"/>
    <x v="0"/>
    <x v="2"/>
    <x v="2"/>
    <x v="0"/>
    <x v="0"/>
    <x v="1"/>
    <x v="0"/>
    <x v="0"/>
    <x v="0"/>
    <x v="0"/>
    <x v="0"/>
    <x v="0"/>
    <x v="0"/>
    <x v="0"/>
    <x v="0"/>
    <x v="0"/>
    <x v="0"/>
    <x v="0"/>
  </r>
  <r>
    <x v="0"/>
    <x v="1"/>
    <x v="10"/>
    <x v="0"/>
    <x v="3"/>
    <x v="1"/>
    <x v="2"/>
    <x v="4"/>
    <x v="4"/>
    <x v="3"/>
    <x v="5"/>
    <x v="4"/>
    <x v="5"/>
    <x v="4"/>
    <x v="6"/>
    <x v="4"/>
    <x v="1"/>
    <x v="2"/>
    <x v="5"/>
    <x v="0"/>
    <x v="5"/>
    <x v="4"/>
    <x v="2"/>
    <x v="2"/>
    <x v="1"/>
    <x v="0"/>
    <x v="3"/>
    <x v="1"/>
    <x v="2"/>
    <x v="1"/>
    <x v="1"/>
    <x v="1"/>
    <x v="1"/>
    <x v="0"/>
    <x v="0"/>
    <x v="1"/>
    <x v="1"/>
    <x v="1"/>
    <x v="1"/>
    <x v="1"/>
    <x v="0"/>
    <x v="0"/>
    <x v="0"/>
    <x v="0"/>
    <x v="0"/>
    <x v="0"/>
    <x v="0"/>
    <x v="0"/>
    <x v="0"/>
  </r>
  <r>
    <x v="0"/>
    <x v="1"/>
    <x v="10"/>
    <x v="0"/>
    <x v="3"/>
    <x v="1"/>
    <x v="3"/>
    <x v="2"/>
    <x v="2"/>
    <x v="3"/>
    <x v="4"/>
    <x v="0"/>
    <x v="0"/>
    <x v="3"/>
    <x v="5"/>
    <x v="2"/>
    <x v="0"/>
    <x v="2"/>
    <x v="2"/>
    <x v="3"/>
    <x v="2"/>
    <x v="3"/>
    <x v="0"/>
    <x v="4"/>
    <x v="3"/>
    <x v="3"/>
    <x v="2"/>
    <x v="0"/>
    <x v="0"/>
    <x v="2"/>
    <x v="0"/>
    <x v="3"/>
    <x v="5"/>
    <x v="1"/>
    <x v="3"/>
    <x v="2"/>
    <x v="2"/>
    <x v="0"/>
    <x v="2"/>
    <x v="2"/>
    <x v="0"/>
    <x v="0"/>
    <x v="0"/>
    <x v="0"/>
    <x v="0"/>
    <x v="0"/>
    <x v="0"/>
    <x v="0"/>
    <x v="0"/>
  </r>
  <r>
    <x v="0"/>
    <x v="1"/>
    <x v="10"/>
    <x v="0"/>
    <x v="3"/>
    <x v="0"/>
    <x v="0"/>
    <x v="2"/>
    <x v="3"/>
    <x v="2"/>
    <x v="2"/>
    <x v="2"/>
    <x v="2"/>
    <x v="2"/>
    <x v="0"/>
    <x v="3"/>
    <x v="3"/>
    <x v="3"/>
    <x v="4"/>
    <x v="3"/>
    <x v="2"/>
    <x v="2"/>
    <x v="3"/>
    <x v="3"/>
    <x v="2"/>
    <x v="2"/>
    <x v="2"/>
    <x v="0"/>
    <x v="0"/>
    <x v="0"/>
    <x v="2"/>
    <x v="3"/>
    <x v="3"/>
    <x v="3"/>
    <x v="3"/>
    <x v="2"/>
    <x v="0"/>
    <x v="3"/>
    <x v="2"/>
    <x v="2"/>
    <x v="0"/>
    <x v="0"/>
    <x v="0"/>
    <x v="0"/>
    <x v="0"/>
    <x v="0"/>
    <x v="0"/>
    <x v="0"/>
    <x v="0"/>
  </r>
  <r>
    <x v="0"/>
    <x v="1"/>
    <x v="10"/>
    <x v="0"/>
    <x v="3"/>
    <x v="0"/>
    <x v="4"/>
    <x v="4"/>
    <x v="4"/>
    <x v="0"/>
    <x v="0"/>
    <x v="4"/>
    <x v="3"/>
    <x v="4"/>
    <x v="3"/>
    <x v="4"/>
    <x v="5"/>
    <x v="0"/>
    <x v="0"/>
    <x v="0"/>
    <x v="3"/>
    <x v="4"/>
    <x v="3"/>
    <x v="0"/>
    <x v="4"/>
    <x v="4"/>
    <x v="4"/>
    <x v="4"/>
    <x v="2"/>
    <x v="4"/>
    <x v="4"/>
    <x v="4"/>
    <x v="4"/>
    <x v="1"/>
    <x v="0"/>
    <x v="0"/>
    <x v="3"/>
    <x v="0"/>
    <x v="4"/>
    <x v="2"/>
    <x v="0"/>
    <x v="0"/>
    <x v="0"/>
    <x v="0"/>
    <x v="0"/>
    <x v="0"/>
    <x v="0"/>
    <x v="0"/>
    <x v="0"/>
  </r>
  <r>
    <x v="0"/>
    <x v="1"/>
    <x v="10"/>
    <x v="0"/>
    <x v="3"/>
    <x v="0"/>
    <x v="3"/>
    <x v="5"/>
    <x v="1"/>
    <x v="3"/>
    <x v="5"/>
    <x v="2"/>
    <x v="4"/>
    <x v="3"/>
    <x v="5"/>
    <x v="2"/>
    <x v="6"/>
    <x v="3"/>
    <x v="4"/>
    <x v="3"/>
    <x v="2"/>
    <x v="3"/>
    <x v="4"/>
    <x v="4"/>
    <x v="3"/>
    <x v="5"/>
    <x v="5"/>
    <x v="0"/>
    <x v="0"/>
    <x v="2"/>
    <x v="0"/>
    <x v="3"/>
    <x v="5"/>
    <x v="1"/>
    <x v="3"/>
    <x v="3"/>
    <x v="3"/>
    <x v="3"/>
    <x v="1"/>
    <x v="2"/>
    <x v="0"/>
    <x v="0"/>
    <x v="0"/>
    <x v="0"/>
    <x v="0"/>
    <x v="0"/>
    <x v="0"/>
    <x v="0"/>
    <x v="0"/>
  </r>
  <r>
    <x v="0"/>
    <x v="1"/>
    <x v="10"/>
    <x v="0"/>
    <x v="3"/>
    <x v="0"/>
    <x v="0"/>
    <x v="4"/>
    <x v="0"/>
    <x v="2"/>
    <x v="1"/>
    <x v="0"/>
    <x v="0"/>
    <x v="3"/>
    <x v="2"/>
    <x v="3"/>
    <x v="6"/>
    <x v="2"/>
    <x v="1"/>
    <x v="4"/>
    <x v="4"/>
    <x v="2"/>
    <x v="1"/>
    <x v="1"/>
    <x v="1"/>
    <x v="2"/>
    <x v="3"/>
    <x v="0"/>
    <x v="0"/>
    <x v="0"/>
    <x v="0"/>
    <x v="2"/>
    <x v="3"/>
    <x v="3"/>
    <x v="0"/>
    <x v="4"/>
    <x v="4"/>
    <x v="5"/>
    <x v="0"/>
    <x v="1"/>
    <x v="0"/>
    <x v="0"/>
    <x v="0"/>
    <x v="0"/>
    <x v="0"/>
    <x v="0"/>
    <x v="0"/>
    <x v="0"/>
    <x v="0"/>
  </r>
  <r>
    <x v="0"/>
    <x v="1"/>
    <x v="10"/>
    <x v="0"/>
    <x v="3"/>
    <x v="0"/>
    <x v="0"/>
    <x v="4"/>
    <x v="2"/>
    <x v="3"/>
    <x v="5"/>
    <x v="3"/>
    <x v="6"/>
    <x v="2"/>
    <x v="0"/>
    <x v="2"/>
    <x v="3"/>
    <x v="3"/>
    <x v="5"/>
    <x v="2"/>
    <x v="4"/>
    <x v="0"/>
    <x v="5"/>
    <x v="2"/>
    <x v="5"/>
    <x v="2"/>
    <x v="0"/>
    <x v="3"/>
    <x v="6"/>
    <x v="0"/>
    <x v="5"/>
    <x v="2"/>
    <x v="0"/>
    <x v="3"/>
    <x v="1"/>
    <x v="2"/>
    <x v="4"/>
    <x v="5"/>
    <x v="3"/>
    <x v="3"/>
    <x v="0"/>
    <x v="0"/>
    <x v="0"/>
    <x v="0"/>
    <x v="0"/>
    <x v="0"/>
    <x v="0"/>
    <x v="0"/>
    <x v="0"/>
  </r>
  <r>
    <x v="0"/>
    <x v="1"/>
    <x v="10"/>
    <x v="0"/>
    <x v="3"/>
    <x v="1"/>
    <x v="0"/>
    <x v="2"/>
    <x v="2"/>
    <x v="3"/>
    <x v="3"/>
    <x v="2"/>
    <x v="0"/>
    <x v="2"/>
    <x v="5"/>
    <x v="0"/>
    <x v="0"/>
    <x v="3"/>
    <x v="2"/>
    <x v="3"/>
    <x v="2"/>
    <x v="0"/>
    <x v="0"/>
    <x v="2"/>
    <x v="2"/>
    <x v="5"/>
    <x v="0"/>
    <x v="0"/>
    <x v="0"/>
    <x v="0"/>
    <x v="3"/>
    <x v="3"/>
    <x v="5"/>
    <x v="1"/>
    <x v="3"/>
    <x v="0"/>
    <x v="3"/>
    <x v="1"/>
    <x v="2"/>
    <x v="2"/>
    <x v="0"/>
    <x v="0"/>
    <x v="0"/>
    <x v="0"/>
    <x v="0"/>
    <x v="0"/>
    <x v="0"/>
    <x v="0"/>
    <x v="0"/>
  </r>
  <r>
    <x v="0"/>
    <x v="1"/>
    <x v="10"/>
    <x v="0"/>
    <x v="12"/>
    <x v="1"/>
    <x v="2"/>
    <x v="0"/>
    <x v="4"/>
    <x v="0"/>
    <x v="0"/>
    <x v="2"/>
    <x v="0"/>
    <x v="0"/>
    <x v="0"/>
    <x v="0"/>
    <x v="0"/>
    <x v="2"/>
    <x v="0"/>
    <x v="2"/>
    <x v="4"/>
    <x v="2"/>
    <x v="2"/>
    <x v="0"/>
    <x v="1"/>
    <x v="3"/>
    <x v="0"/>
    <x v="0"/>
    <x v="0"/>
    <x v="3"/>
    <x v="4"/>
    <x v="3"/>
    <x v="3"/>
    <x v="2"/>
    <x v="2"/>
    <x v="4"/>
    <x v="2"/>
    <x v="2"/>
    <x v="0"/>
    <x v="4"/>
    <x v="0"/>
    <x v="0"/>
    <x v="0"/>
    <x v="0"/>
    <x v="0"/>
    <x v="0"/>
    <x v="0"/>
    <x v="0"/>
    <x v="0"/>
  </r>
  <r>
    <x v="0"/>
    <x v="1"/>
    <x v="10"/>
    <x v="0"/>
    <x v="3"/>
    <x v="0"/>
    <x v="0"/>
    <x v="0"/>
    <x v="4"/>
    <x v="3"/>
    <x v="3"/>
    <x v="0"/>
    <x v="0"/>
    <x v="3"/>
    <x v="0"/>
    <x v="3"/>
    <x v="0"/>
    <x v="2"/>
    <x v="2"/>
    <x v="0"/>
    <x v="4"/>
    <x v="0"/>
    <x v="1"/>
    <x v="0"/>
    <x v="4"/>
    <x v="2"/>
    <x v="1"/>
    <x v="0"/>
    <x v="0"/>
    <x v="2"/>
    <x v="0"/>
    <x v="2"/>
    <x v="3"/>
    <x v="2"/>
    <x v="0"/>
    <x v="0"/>
    <x v="4"/>
    <x v="2"/>
    <x v="0"/>
    <x v="0"/>
    <x v="0"/>
    <x v="0"/>
    <x v="0"/>
    <x v="0"/>
    <x v="0"/>
    <x v="0"/>
    <x v="0"/>
    <x v="0"/>
    <x v="0"/>
  </r>
  <r>
    <x v="0"/>
    <x v="1"/>
    <x v="10"/>
    <x v="0"/>
    <x v="3"/>
    <x v="1"/>
    <x v="0"/>
    <x v="4"/>
    <x v="1"/>
    <x v="3"/>
    <x v="3"/>
    <x v="2"/>
    <x v="1"/>
    <x v="3"/>
    <x v="0"/>
    <x v="3"/>
    <x v="0"/>
    <x v="3"/>
    <x v="4"/>
    <x v="1"/>
    <x v="1"/>
    <x v="2"/>
    <x v="2"/>
    <x v="1"/>
    <x v="0"/>
    <x v="2"/>
    <x v="0"/>
    <x v="2"/>
    <x v="0"/>
    <x v="3"/>
    <x v="3"/>
    <x v="2"/>
    <x v="0"/>
    <x v="0"/>
    <x v="0"/>
    <x v="0"/>
    <x v="0"/>
    <x v="5"/>
    <x v="0"/>
    <x v="0"/>
    <x v="0"/>
    <x v="0"/>
    <x v="0"/>
    <x v="0"/>
    <x v="0"/>
    <x v="0"/>
    <x v="0"/>
    <x v="0"/>
    <x v="0"/>
  </r>
  <r>
    <x v="0"/>
    <x v="1"/>
    <x v="10"/>
    <x v="0"/>
    <x v="3"/>
    <x v="0"/>
    <x v="2"/>
    <x v="0"/>
    <x v="4"/>
    <x v="3"/>
    <x v="3"/>
    <x v="0"/>
    <x v="2"/>
    <x v="5"/>
    <x v="4"/>
    <x v="0"/>
    <x v="0"/>
    <x v="3"/>
    <x v="2"/>
    <x v="4"/>
    <x v="3"/>
    <x v="0"/>
    <x v="0"/>
    <x v="3"/>
    <x v="2"/>
    <x v="0"/>
    <x v="0"/>
    <x v="0"/>
    <x v="4"/>
    <x v="0"/>
    <x v="0"/>
    <x v="4"/>
    <x v="0"/>
    <x v="4"/>
    <x v="1"/>
    <x v="0"/>
    <x v="4"/>
    <x v="2"/>
    <x v="4"/>
    <x v="0"/>
    <x v="0"/>
    <x v="0"/>
    <x v="0"/>
    <x v="0"/>
    <x v="0"/>
    <x v="0"/>
    <x v="0"/>
    <x v="0"/>
    <x v="0"/>
  </r>
  <r>
    <x v="0"/>
    <x v="1"/>
    <x v="9"/>
    <x v="0"/>
    <x v="3"/>
    <x v="1"/>
    <x v="1"/>
    <x v="1"/>
    <x v="4"/>
    <x v="2"/>
    <x v="0"/>
    <x v="4"/>
    <x v="1"/>
    <x v="1"/>
    <x v="1"/>
    <x v="1"/>
    <x v="5"/>
    <x v="1"/>
    <x v="1"/>
    <x v="1"/>
    <x v="2"/>
    <x v="1"/>
    <x v="1"/>
    <x v="0"/>
    <x v="0"/>
    <x v="4"/>
    <x v="4"/>
    <x v="0"/>
    <x v="0"/>
    <x v="1"/>
    <x v="1"/>
    <x v="1"/>
    <x v="1"/>
    <x v="0"/>
    <x v="0"/>
    <x v="4"/>
    <x v="1"/>
    <x v="1"/>
    <x v="1"/>
    <x v="2"/>
    <x v="0"/>
    <x v="0"/>
    <x v="0"/>
    <x v="0"/>
    <x v="0"/>
    <x v="0"/>
    <x v="0"/>
    <x v="0"/>
    <x v="0"/>
  </r>
  <r>
    <x v="0"/>
    <x v="1"/>
    <x v="12"/>
    <x v="0"/>
    <x v="13"/>
    <x v="0"/>
    <x v="2"/>
    <x v="2"/>
    <x v="2"/>
    <x v="2"/>
    <x v="2"/>
    <x v="2"/>
    <x v="0"/>
    <x v="0"/>
    <x v="2"/>
    <x v="0"/>
    <x v="6"/>
    <x v="3"/>
    <x v="2"/>
    <x v="4"/>
    <x v="0"/>
    <x v="0"/>
    <x v="0"/>
    <x v="0"/>
    <x v="1"/>
    <x v="2"/>
    <x v="3"/>
    <x v="0"/>
    <x v="0"/>
    <x v="0"/>
    <x v="2"/>
    <x v="2"/>
    <x v="4"/>
    <x v="3"/>
    <x v="2"/>
    <x v="2"/>
    <x v="0"/>
    <x v="5"/>
    <x v="0"/>
    <x v="0"/>
    <x v="0"/>
    <x v="0"/>
    <x v="0"/>
    <x v="0"/>
    <x v="0"/>
    <x v="0"/>
    <x v="0"/>
    <x v="0"/>
    <x v="0"/>
  </r>
  <r>
    <x v="0"/>
    <x v="1"/>
    <x v="12"/>
    <x v="0"/>
    <x v="13"/>
    <x v="0"/>
    <x v="3"/>
    <x v="2"/>
    <x v="3"/>
    <x v="3"/>
    <x v="2"/>
    <x v="3"/>
    <x v="2"/>
    <x v="2"/>
    <x v="0"/>
    <x v="2"/>
    <x v="2"/>
    <x v="3"/>
    <x v="4"/>
    <x v="2"/>
    <x v="2"/>
    <x v="2"/>
    <x v="0"/>
    <x v="4"/>
    <x v="2"/>
    <x v="2"/>
    <x v="0"/>
    <x v="3"/>
    <x v="0"/>
    <x v="0"/>
    <x v="3"/>
    <x v="3"/>
    <x v="3"/>
    <x v="1"/>
    <x v="1"/>
    <x v="3"/>
    <x v="2"/>
    <x v="3"/>
    <x v="0"/>
    <x v="0"/>
    <x v="0"/>
    <x v="0"/>
    <x v="0"/>
    <x v="0"/>
    <x v="0"/>
    <x v="0"/>
    <x v="0"/>
    <x v="0"/>
    <x v="0"/>
  </r>
  <r>
    <x v="0"/>
    <x v="1"/>
    <x v="12"/>
    <x v="0"/>
    <x v="13"/>
    <x v="1"/>
    <x v="0"/>
    <x v="2"/>
    <x v="2"/>
    <x v="2"/>
    <x v="5"/>
    <x v="0"/>
    <x v="2"/>
    <x v="0"/>
    <x v="0"/>
    <x v="0"/>
    <x v="0"/>
    <x v="3"/>
    <x v="4"/>
    <x v="3"/>
    <x v="0"/>
    <x v="1"/>
    <x v="2"/>
    <x v="3"/>
    <x v="2"/>
    <x v="3"/>
    <x v="0"/>
    <x v="3"/>
    <x v="4"/>
    <x v="3"/>
    <x v="4"/>
    <x v="2"/>
    <x v="0"/>
    <x v="2"/>
    <x v="3"/>
    <x v="0"/>
    <x v="0"/>
    <x v="5"/>
    <x v="4"/>
    <x v="0"/>
    <x v="0"/>
    <x v="0"/>
    <x v="0"/>
    <x v="0"/>
    <x v="0"/>
    <x v="0"/>
    <x v="0"/>
    <x v="0"/>
    <x v="0"/>
  </r>
  <r>
    <x v="0"/>
    <x v="1"/>
    <x v="12"/>
    <x v="0"/>
    <x v="13"/>
    <x v="1"/>
    <x v="0"/>
    <x v="4"/>
    <x v="0"/>
    <x v="3"/>
    <x v="2"/>
    <x v="3"/>
    <x v="0"/>
    <x v="3"/>
    <x v="0"/>
    <x v="3"/>
    <x v="0"/>
    <x v="2"/>
    <x v="2"/>
    <x v="2"/>
    <x v="0"/>
    <x v="0"/>
    <x v="0"/>
    <x v="2"/>
    <x v="1"/>
    <x v="2"/>
    <x v="2"/>
    <x v="3"/>
    <x v="4"/>
    <x v="3"/>
    <x v="2"/>
    <x v="0"/>
    <x v="0"/>
    <x v="2"/>
    <x v="1"/>
    <x v="0"/>
    <x v="2"/>
    <x v="2"/>
    <x v="0"/>
    <x v="2"/>
    <x v="0"/>
    <x v="0"/>
    <x v="0"/>
    <x v="0"/>
    <x v="0"/>
    <x v="0"/>
    <x v="0"/>
    <x v="0"/>
    <x v="0"/>
  </r>
  <r>
    <x v="0"/>
    <x v="1"/>
    <x v="12"/>
    <x v="0"/>
    <x v="13"/>
    <x v="1"/>
    <x v="3"/>
    <x v="0"/>
    <x v="0"/>
    <x v="3"/>
    <x v="3"/>
    <x v="0"/>
    <x v="0"/>
    <x v="3"/>
    <x v="2"/>
    <x v="3"/>
    <x v="0"/>
    <x v="3"/>
    <x v="2"/>
    <x v="2"/>
    <x v="2"/>
    <x v="0"/>
    <x v="0"/>
    <x v="2"/>
    <x v="1"/>
    <x v="3"/>
    <x v="2"/>
    <x v="0"/>
    <x v="0"/>
    <x v="2"/>
    <x v="2"/>
    <x v="3"/>
    <x v="0"/>
    <x v="3"/>
    <x v="2"/>
    <x v="2"/>
    <x v="2"/>
    <x v="2"/>
    <x v="0"/>
    <x v="2"/>
    <x v="0"/>
    <x v="0"/>
    <x v="0"/>
    <x v="0"/>
    <x v="0"/>
    <x v="0"/>
    <x v="0"/>
    <x v="0"/>
    <x v="0"/>
  </r>
  <r>
    <x v="0"/>
    <x v="1"/>
    <x v="12"/>
    <x v="0"/>
    <x v="13"/>
    <x v="1"/>
    <x v="0"/>
    <x v="0"/>
    <x v="0"/>
    <x v="3"/>
    <x v="4"/>
    <x v="0"/>
    <x v="0"/>
    <x v="0"/>
    <x v="2"/>
    <x v="3"/>
    <x v="3"/>
    <x v="0"/>
    <x v="3"/>
    <x v="0"/>
    <x v="0"/>
    <x v="2"/>
    <x v="0"/>
    <x v="2"/>
    <x v="4"/>
    <x v="0"/>
    <x v="0"/>
    <x v="3"/>
    <x v="0"/>
    <x v="0"/>
    <x v="2"/>
    <x v="0"/>
    <x v="2"/>
    <x v="3"/>
    <x v="4"/>
    <x v="2"/>
    <x v="2"/>
    <x v="0"/>
    <x v="0"/>
    <x v="4"/>
    <x v="0"/>
    <x v="0"/>
    <x v="0"/>
    <x v="0"/>
    <x v="0"/>
    <x v="0"/>
    <x v="0"/>
    <x v="0"/>
    <x v="0"/>
  </r>
  <r>
    <x v="0"/>
    <x v="1"/>
    <x v="12"/>
    <x v="0"/>
    <x v="14"/>
    <x v="0"/>
    <x v="4"/>
    <x v="4"/>
    <x v="4"/>
    <x v="2"/>
    <x v="5"/>
    <x v="0"/>
    <x v="2"/>
    <x v="5"/>
    <x v="0"/>
    <x v="0"/>
    <x v="3"/>
    <x v="0"/>
    <x v="3"/>
    <x v="2"/>
    <x v="1"/>
    <x v="2"/>
    <x v="3"/>
    <x v="0"/>
    <x v="1"/>
    <x v="0"/>
    <x v="3"/>
    <x v="2"/>
    <x v="0"/>
    <x v="4"/>
    <x v="4"/>
    <x v="4"/>
    <x v="4"/>
    <x v="3"/>
    <x v="0"/>
    <x v="0"/>
    <x v="4"/>
    <x v="2"/>
    <x v="3"/>
    <x v="4"/>
    <x v="0"/>
    <x v="0"/>
    <x v="0"/>
    <x v="0"/>
    <x v="0"/>
    <x v="0"/>
    <x v="0"/>
    <x v="0"/>
    <x v="0"/>
  </r>
  <r>
    <x v="0"/>
    <x v="1"/>
    <x v="12"/>
    <x v="0"/>
    <x v="13"/>
    <x v="1"/>
    <x v="3"/>
    <x v="2"/>
    <x v="2"/>
    <x v="4"/>
    <x v="2"/>
    <x v="3"/>
    <x v="4"/>
    <x v="3"/>
    <x v="5"/>
    <x v="3"/>
    <x v="2"/>
    <x v="2"/>
    <x v="4"/>
    <x v="3"/>
    <x v="2"/>
    <x v="0"/>
    <x v="0"/>
    <x v="2"/>
    <x v="0"/>
    <x v="2"/>
    <x v="2"/>
    <x v="0"/>
    <x v="0"/>
    <x v="2"/>
    <x v="0"/>
    <x v="3"/>
    <x v="3"/>
    <x v="1"/>
    <x v="1"/>
    <x v="2"/>
    <x v="3"/>
    <x v="3"/>
    <x v="0"/>
    <x v="2"/>
    <x v="0"/>
    <x v="0"/>
    <x v="0"/>
    <x v="0"/>
    <x v="0"/>
    <x v="0"/>
    <x v="0"/>
    <x v="0"/>
    <x v="0"/>
  </r>
  <r>
    <x v="0"/>
    <x v="1"/>
    <x v="12"/>
    <x v="0"/>
    <x v="13"/>
    <x v="1"/>
    <x v="0"/>
    <x v="0"/>
    <x v="2"/>
    <x v="2"/>
    <x v="3"/>
    <x v="2"/>
    <x v="2"/>
    <x v="0"/>
    <x v="5"/>
    <x v="3"/>
    <x v="0"/>
    <x v="3"/>
    <x v="2"/>
    <x v="2"/>
    <x v="0"/>
    <x v="0"/>
    <x v="5"/>
    <x v="2"/>
    <x v="2"/>
    <x v="2"/>
    <x v="3"/>
    <x v="0"/>
    <x v="3"/>
    <x v="2"/>
    <x v="0"/>
    <x v="2"/>
    <x v="3"/>
    <x v="0"/>
    <x v="1"/>
    <x v="0"/>
    <x v="1"/>
    <x v="5"/>
    <x v="4"/>
    <x v="0"/>
    <x v="0"/>
    <x v="0"/>
    <x v="0"/>
    <x v="0"/>
    <x v="0"/>
    <x v="0"/>
    <x v="0"/>
    <x v="0"/>
    <x v="0"/>
  </r>
  <r>
    <x v="0"/>
    <x v="1"/>
    <x v="12"/>
    <x v="0"/>
    <x v="14"/>
    <x v="1"/>
    <x v="2"/>
    <x v="0"/>
    <x v="0"/>
    <x v="0"/>
    <x v="0"/>
    <x v="0"/>
    <x v="2"/>
    <x v="0"/>
    <x v="4"/>
    <x v="4"/>
    <x v="6"/>
    <x v="0"/>
    <x v="1"/>
    <x v="4"/>
    <x v="5"/>
    <x v="1"/>
    <x v="1"/>
    <x v="0"/>
    <x v="1"/>
    <x v="0"/>
    <x v="4"/>
    <x v="2"/>
    <x v="3"/>
    <x v="4"/>
    <x v="3"/>
    <x v="4"/>
    <x v="2"/>
    <x v="4"/>
    <x v="3"/>
    <x v="4"/>
    <x v="4"/>
    <x v="2"/>
    <x v="4"/>
    <x v="0"/>
    <x v="0"/>
    <x v="0"/>
    <x v="0"/>
    <x v="0"/>
    <x v="0"/>
    <x v="0"/>
    <x v="0"/>
    <x v="0"/>
    <x v="0"/>
  </r>
  <r>
    <x v="0"/>
    <x v="1"/>
    <x v="12"/>
    <x v="0"/>
    <x v="13"/>
    <x v="2"/>
    <x v="3"/>
    <x v="2"/>
    <x v="1"/>
    <x v="2"/>
    <x v="2"/>
    <x v="3"/>
    <x v="4"/>
    <x v="2"/>
    <x v="0"/>
    <x v="3"/>
    <x v="3"/>
    <x v="2"/>
    <x v="2"/>
    <x v="0"/>
    <x v="2"/>
    <x v="0"/>
    <x v="0"/>
    <x v="4"/>
    <x v="1"/>
    <x v="2"/>
    <x v="2"/>
    <x v="0"/>
    <x v="0"/>
    <x v="2"/>
    <x v="0"/>
    <x v="2"/>
    <x v="2"/>
    <x v="1"/>
    <x v="1"/>
    <x v="3"/>
    <x v="0"/>
    <x v="3"/>
    <x v="0"/>
    <x v="2"/>
    <x v="0"/>
    <x v="0"/>
    <x v="0"/>
    <x v="0"/>
    <x v="0"/>
    <x v="0"/>
    <x v="0"/>
    <x v="0"/>
    <x v="0"/>
  </r>
  <r>
    <x v="0"/>
    <x v="1"/>
    <x v="12"/>
    <x v="0"/>
    <x v="13"/>
    <x v="1"/>
    <x v="0"/>
    <x v="0"/>
    <x v="0"/>
    <x v="2"/>
    <x v="4"/>
    <x v="2"/>
    <x v="0"/>
    <x v="0"/>
    <x v="0"/>
    <x v="3"/>
    <x v="3"/>
    <x v="2"/>
    <x v="4"/>
    <x v="3"/>
    <x v="2"/>
    <x v="0"/>
    <x v="4"/>
    <x v="2"/>
    <x v="2"/>
    <x v="2"/>
    <x v="0"/>
    <x v="3"/>
    <x v="0"/>
    <x v="0"/>
    <x v="5"/>
    <x v="3"/>
    <x v="2"/>
    <x v="3"/>
    <x v="2"/>
    <x v="2"/>
    <x v="2"/>
    <x v="5"/>
    <x v="0"/>
    <x v="0"/>
    <x v="0"/>
    <x v="0"/>
    <x v="0"/>
    <x v="0"/>
    <x v="0"/>
    <x v="0"/>
    <x v="0"/>
    <x v="0"/>
    <x v="0"/>
  </r>
  <r>
    <x v="0"/>
    <x v="1"/>
    <x v="12"/>
    <x v="0"/>
    <x v="14"/>
    <x v="1"/>
    <x v="2"/>
    <x v="2"/>
    <x v="4"/>
    <x v="0"/>
    <x v="3"/>
    <x v="4"/>
    <x v="0"/>
    <x v="0"/>
    <x v="2"/>
    <x v="0"/>
    <x v="6"/>
    <x v="0"/>
    <x v="4"/>
    <x v="0"/>
    <x v="5"/>
    <x v="2"/>
    <x v="0"/>
    <x v="0"/>
    <x v="4"/>
    <x v="2"/>
    <x v="3"/>
    <x v="2"/>
    <x v="4"/>
    <x v="3"/>
    <x v="0"/>
    <x v="0"/>
    <x v="2"/>
    <x v="2"/>
    <x v="4"/>
    <x v="0"/>
    <x v="0"/>
    <x v="3"/>
    <x v="4"/>
    <x v="2"/>
    <x v="0"/>
    <x v="0"/>
    <x v="0"/>
    <x v="0"/>
    <x v="0"/>
    <x v="0"/>
    <x v="0"/>
    <x v="0"/>
    <x v="0"/>
  </r>
  <r>
    <x v="0"/>
    <x v="1"/>
    <x v="12"/>
    <x v="0"/>
    <x v="13"/>
    <x v="0"/>
    <x v="0"/>
    <x v="2"/>
    <x v="0"/>
    <x v="2"/>
    <x v="1"/>
    <x v="2"/>
    <x v="0"/>
    <x v="2"/>
    <x v="5"/>
    <x v="2"/>
    <x v="3"/>
    <x v="3"/>
    <x v="4"/>
    <x v="2"/>
    <x v="2"/>
    <x v="2"/>
    <x v="0"/>
    <x v="2"/>
    <x v="4"/>
    <x v="3"/>
    <x v="2"/>
    <x v="0"/>
    <x v="0"/>
    <x v="2"/>
    <x v="0"/>
    <x v="0"/>
    <x v="0"/>
    <x v="0"/>
    <x v="0"/>
    <x v="2"/>
    <x v="3"/>
    <x v="3"/>
    <x v="2"/>
    <x v="0"/>
    <x v="0"/>
    <x v="0"/>
    <x v="0"/>
    <x v="0"/>
    <x v="0"/>
    <x v="0"/>
    <x v="0"/>
    <x v="0"/>
    <x v="0"/>
  </r>
  <r>
    <x v="0"/>
    <x v="1"/>
    <x v="12"/>
    <x v="0"/>
    <x v="14"/>
    <x v="1"/>
    <x v="3"/>
    <x v="2"/>
    <x v="0"/>
    <x v="3"/>
    <x v="2"/>
    <x v="2"/>
    <x v="4"/>
    <x v="3"/>
    <x v="0"/>
    <x v="0"/>
    <x v="0"/>
    <x v="3"/>
    <x v="4"/>
    <x v="3"/>
    <x v="4"/>
    <x v="0"/>
    <x v="0"/>
    <x v="2"/>
    <x v="2"/>
    <x v="2"/>
    <x v="0"/>
    <x v="0"/>
    <x v="0"/>
    <x v="0"/>
    <x v="2"/>
    <x v="2"/>
    <x v="0"/>
    <x v="1"/>
    <x v="1"/>
    <x v="0"/>
    <x v="2"/>
    <x v="5"/>
    <x v="4"/>
    <x v="2"/>
    <x v="0"/>
    <x v="0"/>
    <x v="0"/>
    <x v="0"/>
    <x v="0"/>
    <x v="0"/>
    <x v="0"/>
    <x v="0"/>
    <x v="0"/>
  </r>
  <r>
    <x v="0"/>
    <x v="1"/>
    <x v="12"/>
    <x v="0"/>
    <x v="11"/>
    <x v="1"/>
    <x v="3"/>
    <x v="2"/>
    <x v="2"/>
    <x v="3"/>
    <x v="2"/>
    <x v="3"/>
    <x v="4"/>
    <x v="3"/>
    <x v="0"/>
    <x v="3"/>
    <x v="3"/>
    <x v="3"/>
    <x v="2"/>
    <x v="3"/>
    <x v="2"/>
    <x v="0"/>
    <x v="2"/>
    <x v="3"/>
    <x v="2"/>
    <x v="2"/>
    <x v="0"/>
    <x v="3"/>
    <x v="0"/>
    <x v="0"/>
    <x v="2"/>
    <x v="2"/>
    <x v="0"/>
    <x v="1"/>
    <x v="1"/>
    <x v="2"/>
    <x v="2"/>
    <x v="5"/>
    <x v="0"/>
    <x v="2"/>
    <x v="0"/>
    <x v="0"/>
    <x v="0"/>
    <x v="0"/>
    <x v="0"/>
    <x v="0"/>
    <x v="0"/>
    <x v="0"/>
    <x v="0"/>
  </r>
  <r>
    <x v="0"/>
    <x v="1"/>
    <x v="12"/>
    <x v="0"/>
    <x v="13"/>
    <x v="0"/>
    <x v="3"/>
    <x v="5"/>
    <x v="0"/>
    <x v="4"/>
    <x v="4"/>
    <x v="2"/>
    <x v="0"/>
    <x v="3"/>
    <x v="5"/>
    <x v="2"/>
    <x v="0"/>
    <x v="3"/>
    <x v="4"/>
    <x v="2"/>
    <x v="2"/>
    <x v="0"/>
    <x v="0"/>
    <x v="3"/>
    <x v="2"/>
    <x v="2"/>
    <x v="5"/>
    <x v="0"/>
    <x v="0"/>
    <x v="2"/>
    <x v="0"/>
    <x v="2"/>
    <x v="3"/>
    <x v="1"/>
    <x v="3"/>
    <x v="3"/>
    <x v="0"/>
    <x v="0"/>
    <x v="2"/>
    <x v="2"/>
    <x v="0"/>
    <x v="0"/>
    <x v="0"/>
    <x v="0"/>
    <x v="0"/>
    <x v="0"/>
    <x v="0"/>
    <x v="0"/>
    <x v="0"/>
  </r>
  <r>
    <x v="0"/>
    <x v="1"/>
    <x v="12"/>
    <x v="0"/>
    <x v="13"/>
    <x v="0"/>
    <x v="3"/>
    <x v="5"/>
    <x v="2"/>
    <x v="4"/>
    <x v="4"/>
    <x v="0"/>
    <x v="4"/>
    <x v="0"/>
    <x v="0"/>
    <x v="3"/>
    <x v="0"/>
    <x v="2"/>
    <x v="2"/>
    <x v="2"/>
    <x v="0"/>
    <x v="0"/>
    <x v="4"/>
    <x v="0"/>
    <x v="2"/>
    <x v="2"/>
    <x v="0"/>
    <x v="0"/>
    <x v="0"/>
    <x v="2"/>
    <x v="0"/>
    <x v="0"/>
    <x v="5"/>
    <x v="1"/>
    <x v="3"/>
    <x v="2"/>
    <x v="4"/>
    <x v="2"/>
    <x v="2"/>
    <x v="0"/>
    <x v="0"/>
    <x v="0"/>
    <x v="0"/>
    <x v="0"/>
    <x v="0"/>
    <x v="0"/>
    <x v="0"/>
    <x v="0"/>
    <x v="0"/>
  </r>
  <r>
    <x v="0"/>
    <x v="1"/>
    <x v="12"/>
    <x v="0"/>
    <x v="14"/>
    <x v="0"/>
    <x v="3"/>
    <x v="2"/>
    <x v="1"/>
    <x v="2"/>
    <x v="3"/>
    <x v="4"/>
    <x v="2"/>
    <x v="2"/>
    <x v="0"/>
    <x v="0"/>
    <x v="0"/>
    <x v="3"/>
    <x v="2"/>
    <x v="2"/>
    <x v="2"/>
    <x v="3"/>
    <x v="4"/>
    <x v="0"/>
    <x v="2"/>
    <x v="2"/>
    <x v="0"/>
    <x v="0"/>
    <x v="0"/>
    <x v="2"/>
    <x v="0"/>
    <x v="3"/>
    <x v="5"/>
    <x v="3"/>
    <x v="1"/>
    <x v="2"/>
    <x v="0"/>
    <x v="0"/>
    <x v="0"/>
    <x v="0"/>
    <x v="0"/>
    <x v="0"/>
    <x v="0"/>
    <x v="0"/>
    <x v="0"/>
    <x v="0"/>
    <x v="0"/>
    <x v="0"/>
    <x v="0"/>
  </r>
  <r>
    <x v="0"/>
    <x v="1"/>
    <x v="12"/>
    <x v="0"/>
    <x v="13"/>
    <x v="1"/>
    <x v="4"/>
    <x v="0"/>
    <x v="1"/>
    <x v="0"/>
    <x v="0"/>
    <x v="4"/>
    <x v="4"/>
    <x v="1"/>
    <x v="4"/>
    <x v="4"/>
    <x v="5"/>
    <x v="2"/>
    <x v="2"/>
    <x v="1"/>
    <x v="5"/>
    <x v="2"/>
    <x v="2"/>
    <x v="0"/>
    <x v="0"/>
    <x v="2"/>
    <x v="0"/>
    <x v="1"/>
    <x v="0"/>
    <x v="1"/>
    <x v="1"/>
    <x v="1"/>
    <x v="1"/>
    <x v="3"/>
    <x v="1"/>
    <x v="0"/>
    <x v="3"/>
    <x v="0"/>
    <x v="0"/>
    <x v="2"/>
    <x v="0"/>
    <x v="0"/>
    <x v="0"/>
    <x v="0"/>
    <x v="0"/>
    <x v="0"/>
    <x v="0"/>
    <x v="0"/>
    <x v="0"/>
  </r>
  <r>
    <x v="0"/>
    <x v="1"/>
    <x v="12"/>
    <x v="0"/>
    <x v="14"/>
    <x v="1"/>
    <x v="2"/>
    <x v="3"/>
    <x v="4"/>
    <x v="0"/>
    <x v="3"/>
    <x v="4"/>
    <x v="0"/>
    <x v="5"/>
    <x v="4"/>
    <x v="0"/>
    <x v="6"/>
    <x v="2"/>
    <x v="2"/>
    <x v="2"/>
    <x v="0"/>
    <x v="2"/>
    <x v="2"/>
    <x v="0"/>
    <x v="1"/>
    <x v="0"/>
    <x v="0"/>
    <x v="0"/>
    <x v="4"/>
    <x v="0"/>
    <x v="3"/>
    <x v="4"/>
    <x v="4"/>
    <x v="1"/>
    <x v="2"/>
    <x v="0"/>
    <x v="2"/>
    <x v="2"/>
    <x v="4"/>
    <x v="0"/>
    <x v="0"/>
    <x v="0"/>
    <x v="0"/>
    <x v="0"/>
    <x v="0"/>
    <x v="0"/>
    <x v="0"/>
    <x v="0"/>
    <x v="0"/>
  </r>
  <r>
    <x v="0"/>
    <x v="1"/>
    <x v="12"/>
    <x v="0"/>
    <x v="13"/>
    <x v="0"/>
    <x v="2"/>
    <x v="0"/>
    <x v="2"/>
    <x v="4"/>
    <x v="3"/>
    <x v="2"/>
    <x v="4"/>
    <x v="3"/>
    <x v="0"/>
    <x v="3"/>
    <x v="3"/>
    <x v="3"/>
    <x v="3"/>
    <x v="4"/>
    <x v="5"/>
    <x v="0"/>
    <x v="0"/>
    <x v="4"/>
    <x v="0"/>
    <x v="2"/>
    <x v="0"/>
    <x v="0"/>
    <x v="0"/>
    <x v="0"/>
    <x v="3"/>
    <x v="0"/>
    <x v="0"/>
    <x v="2"/>
    <x v="1"/>
    <x v="0"/>
    <x v="2"/>
    <x v="5"/>
    <x v="2"/>
    <x v="1"/>
    <x v="0"/>
    <x v="0"/>
    <x v="0"/>
    <x v="0"/>
    <x v="0"/>
    <x v="0"/>
    <x v="0"/>
    <x v="0"/>
    <x v="0"/>
  </r>
  <r>
    <x v="0"/>
    <x v="1"/>
    <x v="12"/>
    <x v="0"/>
    <x v="14"/>
    <x v="0"/>
    <x v="3"/>
    <x v="2"/>
    <x v="0"/>
    <x v="3"/>
    <x v="2"/>
    <x v="2"/>
    <x v="4"/>
    <x v="2"/>
    <x v="5"/>
    <x v="3"/>
    <x v="3"/>
    <x v="2"/>
    <x v="2"/>
    <x v="4"/>
    <x v="0"/>
    <x v="0"/>
    <x v="4"/>
    <x v="4"/>
    <x v="2"/>
    <x v="2"/>
    <x v="0"/>
    <x v="0"/>
    <x v="0"/>
    <x v="2"/>
    <x v="0"/>
    <x v="3"/>
    <x v="2"/>
    <x v="3"/>
    <x v="1"/>
    <x v="2"/>
    <x v="0"/>
    <x v="3"/>
    <x v="2"/>
    <x v="2"/>
    <x v="0"/>
    <x v="0"/>
    <x v="0"/>
    <x v="0"/>
    <x v="0"/>
    <x v="0"/>
    <x v="0"/>
    <x v="0"/>
    <x v="0"/>
  </r>
  <r>
    <x v="0"/>
    <x v="1"/>
    <x v="12"/>
    <x v="0"/>
    <x v="14"/>
    <x v="1"/>
    <x v="0"/>
    <x v="0"/>
    <x v="4"/>
    <x v="0"/>
    <x v="3"/>
    <x v="4"/>
    <x v="0"/>
    <x v="4"/>
    <x v="4"/>
    <x v="0"/>
    <x v="0"/>
    <x v="2"/>
    <x v="2"/>
    <x v="2"/>
    <x v="4"/>
    <x v="0"/>
    <x v="0"/>
    <x v="0"/>
    <x v="1"/>
    <x v="0"/>
    <x v="3"/>
    <x v="3"/>
    <x v="4"/>
    <x v="3"/>
    <x v="3"/>
    <x v="4"/>
    <x v="4"/>
    <x v="3"/>
    <x v="4"/>
    <x v="0"/>
    <x v="4"/>
    <x v="2"/>
    <x v="3"/>
    <x v="0"/>
    <x v="0"/>
    <x v="0"/>
    <x v="0"/>
    <x v="0"/>
    <x v="0"/>
    <x v="0"/>
    <x v="0"/>
    <x v="0"/>
    <x v="0"/>
  </r>
  <r>
    <x v="0"/>
    <x v="1"/>
    <x v="12"/>
    <x v="0"/>
    <x v="14"/>
    <x v="0"/>
    <x v="0"/>
    <x v="0"/>
    <x v="0"/>
    <x v="4"/>
    <x v="4"/>
    <x v="3"/>
    <x v="0"/>
    <x v="2"/>
    <x v="0"/>
    <x v="3"/>
    <x v="2"/>
    <x v="3"/>
    <x v="4"/>
    <x v="4"/>
    <x v="0"/>
    <x v="0"/>
    <x v="0"/>
    <x v="2"/>
    <x v="2"/>
    <x v="3"/>
    <x v="2"/>
    <x v="1"/>
    <x v="1"/>
    <x v="2"/>
    <x v="0"/>
    <x v="0"/>
    <x v="4"/>
    <x v="2"/>
    <x v="0"/>
    <x v="3"/>
    <x v="2"/>
    <x v="0"/>
    <x v="0"/>
    <x v="3"/>
    <x v="0"/>
    <x v="0"/>
    <x v="0"/>
    <x v="0"/>
    <x v="0"/>
    <x v="0"/>
    <x v="0"/>
    <x v="0"/>
    <x v="0"/>
  </r>
  <r>
    <x v="0"/>
    <x v="1"/>
    <x v="12"/>
    <x v="0"/>
    <x v="15"/>
    <x v="1"/>
    <x v="0"/>
    <x v="5"/>
    <x v="2"/>
    <x v="3"/>
    <x v="2"/>
    <x v="2"/>
    <x v="0"/>
    <x v="3"/>
    <x v="0"/>
    <x v="2"/>
    <x v="2"/>
    <x v="3"/>
    <x v="2"/>
    <x v="3"/>
    <x v="2"/>
    <x v="0"/>
    <x v="0"/>
    <x v="3"/>
    <x v="0"/>
    <x v="3"/>
    <x v="5"/>
    <x v="0"/>
    <x v="0"/>
    <x v="2"/>
    <x v="0"/>
    <x v="3"/>
    <x v="3"/>
    <x v="1"/>
    <x v="1"/>
    <x v="2"/>
    <x v="0"/>
    <x v="5"/>
    <x v="0"/>
    <x v="0"/>
    <x v="0"/>
    <x v="0"/>
    <x v="0"/>
    <x v="0"/>
    <x v="0"/>
    <x v="0"/>
    <x v="0"/>
    <x v="0"/>
    <x v="0"/>
  </r>
  <r>
    <x v="0"/>
    <x v="1"/>
    <x v="12"/>
    <x v="0"/>
    <x v="15"/>
    <x v="1"/>
    <x v="0"/>
    <x v="2"/>
    <x v="2"/>
    <x v="4"/>
    <x v="3"/>
    <x v="2"/>
    <x v="0"/>
    <x v="3"/>
    <x v="5"/>
    <x v="3"/>
    <x v="3"/>
    <x v="3"/>
    <x v="2"/>
    <x v="3"/>
    <x v="0"/>
    <x v="0"/>
    <x v="0"/>
    <x v="2"/>
    <x v="1"/>
    <x v="3"/>
    <x v="3"/>
    <x v="0"/>
    <x v="0"/>
    <x v="3"/>
    <x v="3"/>
    <x v="0"/>
    <x v="0"/>
    <x v="3"/>
    <x v="1"/>
    <x v="0"/>
    <x v="4"/>
    <x v="5"/>
    <x v="0"/>
    <x v="0"/>
    <x v="0"/>
    <x v="0"/>
    <x v="0"/>
    <x v="0"/>
    <x v="0"/>
    <x v="0"/>
    <x v="0"/>
    <x v="0"/>
    <x v="0"/>
  </r>
  <r>
    <x v="0"/>
    <x v="1"/>
    <x v="12"/>
    <x v="0"/>
    <x v="14"/>
    <x v="1"/>
    <x v="0"/>
    <x v="0"/>
    <x v="0"/>
    <x v="2"/>
    <x v="3"/>
    <x v="4"/>
    <x v="0"/>
    <x v="0"/>
    <x v="4"/>
    <x v="0"/>
    <x v="6"/>
    <x v="2"/>
    <x v="2"/>
    <x v="0"/>
    <x v="5"/>
    <x v="0"/>
    <x v="0"/>
    <x v="0"/>
    <x v="4"/>
    <x v="2"/>
    <x v="2"/>
    <x v="0"/>
    <x v="0"/>
    <x v="3"/>
    <x v="3"/>
    <x v="0"/>
    <x v="2"/>
    <x v="3"/>
    <x v="1"/>
    <x v="0"/>
    <x v="4"/>
    <x v="2"/>
    <x v="0"/>
    <x v="0"/>
    <x v="0"/>
    <x v="0"/>
    <x v="0"/>
    <x v="0"/>
    <x v="0"/>
    <x v="0"/>
    <x v="0"/>
    <x v="0"/>
    <x v="0"/>
  </r>
  <r>
    <x v="0"/>
    <x v="1"/>
    <x v="12"/>
    <x v="0"/>
    <x v="16"/>
    <x v="0"/>
    <x v="3"/>
    <x v="5"/>
    <x v="3"/>
    <x v="4"/>
    <x v="4"/>
    <x v="6"/>
    <x v="4"/>
    <x v="2"/>
    <x v="5"/>
    <x v="2"/>
    <x v="2"/>
    <x v="4"/>
    <x v="4"/>
    <x v="3"/>
    <x v="2"/>
    <x v="3"/>
    <x v="4"/>
    <x v="4"/>
    <x v="3"/>
    <x v="5"/>
    <x v="5"/>
    <x v="0"/>
    <x v="0"/>
    <x v="2"/>
    <x v="0"/>
    <x v="3"/>
    <x v="5"/>
    <x v="1"/>
    <x v="3"/>
    <x v="3"/>
    <x v="3"/>
    <x v="3"/>
    <x v="2"/>
    <x v="2"/>
    <x v="0"/>
    <x v="0"/>
    <x v="0"/>
    <x v="0"/>
    <x v="0"/>
    <x v="0"/>
    <x v="0"/>
    <x v="0"/>
    <x v="0"/>
  </r>
  <r>
    <x v="0"/>
    <x v="1"/>
    <x v="12"/>
    <x v="0"/>
    <x v="16"/>
    <x v="1"/>
    <x v="3"/>
    <x v="5"/>
    <x v="2"/>
    <x v="1"/>
    <x v="4"/>
    <x v="6"/>
    <x v="4"/>
    <x v="2"/>
    <x v="5"/>
    <x v="2"/>
    <x v="3"/>
    <x v="4"/>
    <x v="4"/>
    <x v="3"/>
    <x v="2"/>
    <x v="3"/>
    <x v="4"/>
    <x v="4"/>
    <x v="5"/>
    <x v="5"/>
    <x v="5"/>
    <x v="0"/>
    <x v="0"/>
    <x v="2"/>
    <x v="0"/>
    <x v="3"/>
    <x v="5"/>
    <x v="1"/>
    <x v="3"/>
    <x v="3"/>
    <x v="4"/>
    <x v="2"/>
    <x v="2"/>
    <x v="2"/>
    <x v="0"/>
    <x v="0"/>
    <x v="0"/>
    <x v="0"/>
    <x v="0"/>
    <x v="0"/>
    <x v="0"/>
    <x v="0"/>
    <x v="0"/>
  </r>
  <r>
    <x v="0"/>
    <x v="1"/>
    <x v="12"/>
    <x v="0"/>
    <x v="17"/>
    <x v="0"/>
    <x v="0"/>
    <x v="2"/>
    <x v="2"/>
    <x v="2"/>
    <x v="2"/>
    <x v="2"/>
    <x v="0"/>
    <x v="0"/>
    <x v="0"/>
    <x v="2"/>
    <x v="3"/>
    <x v="0"/>
    <x v="2"/>
    <x v="3"/>
    <x v="2"/>
    <x v="0"/>
    <x v="4"/>
    <x v="3"/>
    <x v="0"/>
    <x v="3"/>
    <x v="2"/>
    <x v="3"/>
    <x v="0"/>
    <x v="0"/>
    <x v="2"/>
    <x v="0"/>
    <x v="2"/>
    <x v="1"/>
    <x v="0"/>
    <x v="2"/>
    <x v="2"/>
    <x v="0"/>
    <x v="0"/>
    <x v="0"/>
    <x v="0"/>
    <x v="0"/>
    <x v="0"/>
    <x v="0"/>
    <x v="0"/>
    <x v="0"/>
    <x v="0"/>
    <x v="0"/>
    <x v="0"/>
  </r>
  <r>
    <x v="0"/>
    <x v="1"/>
    <x v="12"/>
    <x v="0"/>
    <x v="17"/>
    <x v="1"/>
    <x v="2"/>
    <x v="2"/>
    <x v="2"/>
    <x v="2"/>
    <x v="2"/>
    <x v="2"/>
    <x v="0"/>
    <x v="3"/>
    <x v="0"/>
    <x v="3"/>
    <x v="3"/>
    <x v="2"/>
    <x v="4"/>
    <x v="4"/>
    <x v="4"/>
    <x v="0"/>
    <x v="4"/>
    <x v="2"/>
    <x v="0"/>
    <x v="2"/>
    <x v="2"/>
    <x v="0"/>
    <x v="0"/>
    <x v="2"/>
    <x v="0"/>
    <x v="2"/>
    <x v="2"/>
    <x v="3"/>
    <x v="3"/>
    <x v="2"/>
    <x v="2"/>
    <x v="5"/>
    <x v="0"/>
    <x v="0"/>
    <x v="0"/>
    <x v="0"/>
    <x v="0"/>
    <x v="0"/>
    <x v="0"/>
    <x v="0"/>
    <x v="0"/>
    <x v="0"/>
    <x v="0"/>
  </r>
  <r>
    <x v="0"/>
    <x v="1"/>
    <x v="12"/>
    <x v="0"/>
    <x v="14"/>
    <x v="0"/>
    <x v="3"/>
    <x v="2"/>
    <x v="2"/>
    <x v="2"/>
    <x v="3"/>
    <x v="3"/>
    <x v="2"/>
    <x v="2"/>
    <x v="0"/>
    <x v="3"/>
    <x v="3"/>
    <x v="3"/>
    <x v="4"/>
    <x v="3"/>
    <x v="2"/>
    <x v="0"/>
    <x v="2"/>
    <x v="4"/>
    <x v="2"/>
    <x v="3"/>
    <x v="0"/>
    <x v="3"/>
    <x v="0"/>
    <x v="2"/>
    <x v="2"/>
    <x v="2"/>
    <x v="0"/>
    <x v="3"/>
    <x v="4"/>
    <x v="2"/>
    <x v="2"/>
    <x v="0"/>
    <x v="4"/>
    <x v="4"/>
    <x v="0"/>
    <x v="0"/>
    <x v="0"/>
    <x v="0"/>
    <x v="0"/>
    <x v="0"/>
    <x v="0"/>
    <x v="0"/>
    <x v="0"/>
  </r>
  <r>
    <x v="0"/>
    <x v="1"/>
    <x v="12"/>
    <x v="0"/>
    <x v="17"/>
    <x v="1"/>
    <x v="0"/>
    <x v="0"/>
    <x v="2"/>
    <x v="2"/>
    <x v="0"/>
    <x v="0"/>
    <x v="0"/>
    <x v="3"/>
    <x v="2"/>
    <x v="3"/>
    <x v="6"/>
    <x v="2"/>
    <x v="2"/>
    <x v="3"/>
    <x v="0"/>
    <x v="2"/>
    <x v="2"/>
    <x v="3"/>
    <x v="2"/>
    <x v="2"/>
    <x v="3"/>
    <x v="3"/>
    <x v="4"/>
    <x v="3"/>
    <x v="3"/>
    <x v="0"/>
    <x v="0"/>
    <x v="2"/>
    <x v="4"/>
    <x v="4"/>
    <x v="2"/>
    <x v="2"/>
    <x v="3"/>
    <x v="4"/>
    <x v="0"/>
    <x v="0"/>
    <x v="0"/>
    <x v="0"/>
    <x v="0"/>
    <x v="0"/>
    <x v="0"/>
    <x v="0"/>
    <x v="0"/>
  </r>
  <r>
    <x v="0"/>
    <x v="1"/>
    <x v="12"/>
    <x v="0"/>
    <x v="15"/>
    <x v="0"/>
    <x v="3"/>
    <x v="5"/>
    <x v="2"/>
    <x v="4"/>
    <x v="4"/>
    <x v="3"/>
    <x v="0"/>
    <x v="2"/>
    <x v="5"/>
    <x v="2"/>
    <x v="3"/>
    <x v="4"/>
    <x v="2"/>
    <x v="3"/>
    <x v="2"/>
    <x v="3"/>
    <x v="0"/>
    <x v="4"/>
    <x v="2"/>
    <x v="3"/>
    <x v="2"/>
    <x v="0"/>
    <x v="0"/>
    <x v="2"/>
    <x v="0"/>
    <x v="3"/>
    <x v="3"/>
    <x v="1"/>
    <x v="3"/>
    <x v="3"/>
    <x v="0"/>
    <x v="0"/>
    <x v="2"/>
    <x v="2"/>
    <x v="0"/>
    <x v="0"/>
    <x v="0"/>
    <x v="0"/>
    <x v="0"/>
    <x v="0"/>
    <x v="0"/>
    <x v="0"/>
    <x v="0"/>
  </r>
  <r>
    <x v="0"/>
    <x v="1"/>
    <x v="12"/>
    <x v="0"/>
    <x v="14"/>
    <x v="0"/>
    <x v="2"/>
    <x v="0"/>
    <x v="0"/>
    <x v="3"/>
    <x v="2"/>
    <x v="0"/>
    <x v="4"/>
    <x v="3"/>
    <x v="0"/>
    <x v="0"/>
    <x v="0"/>
    <x v="2"/>
    <x v="2"/>
    <x v="4"/>
    <x v="0"/>
    <x v="0"/>
    <x v="0"/>
    <x v="2"/>
    <x v="1"/>
    <x v="3"/>
    <x v="0"/>
    <x v="0"/>
    <x v="0"/>
    <x v="2"/>
    <x v="2"/>
    <x v="0"/>
    <x v="0"/>
    <x v="2"/>
    <x v="1"/>
    <x v="2"/>
    <x v="0"/>
    <x v="0"/>
    <x v="2"/>
    <x v="4"/>
    <x v="0"/>
    <x v="0"/>
    <x v="0"/>
    <x v="0"/>
    <x v="0"/>
    <x v="0"/>
    <x v="0"/>
    <x v="0"/>
    <x v="0"/>
  </r>
  <r>
    <x v="0"/>
    <x v="1"/>
    <x v="12"/>
    <x v="0"/>
    <x v="14"/>
    <x v="1"/>
    <x v="2"/>
    <x v="0"/>
    <x v="4"/>
    <x v="2"/>
    <x v="3"/>
    <x v="2"/>
    <x v="2"/>
    <x v="0"/>
    <x v="2"/>
    <x v="0"/>
    <x v="0"/>
    <x v="0"/>
    <x v="3"/>
    <x v="0"/>
    <x v="0"/>
    <x v="0"/>
    <x v="4"/>
    <x v="0"/>
    <x v="4"/>
    <x v="2"/>
    <x v="0"/>
    <x v="0"/>
    <x v="4"/>
    <x v="3"/>
    <x v="3"/>
    <x v="0"/>
    <x v="4"/>
    <x v="4"/>
    <x v="1"/>
    <x v="4"/>
    <x v="4"/>
    <x v="2"/>
    <x v="0"/>
    <x v="0"/>
    <x v="0"/>
    <x v="0"/>
    <x v="0"/>
    <x v="0"/>
    <x v="0"/>
    <x v="0"/>
    <x v="0"/>
    <x v="0"/>
    <x v="0"/>
  </r>
  <r>
    <x v="0"/>
    <x v="1"/>
    <x v="12"/>
    <x v="0"/>
    <x v="17"/>
    <x v="0"/>
    <x v="3"/>
    <x v="2"/>
    <x v="2"/>
    <x v="3"/>
    <x v="4"/>
    <x v="2"/>
    <x v="0"/>
    <x v="2"/>
    <x v="0"/>
    <x v="2"/>
    <x v="3"/>
    <x v="4"/>
    <x v="2"/>
    <x v="4"/>
    <x v="4"/>
    <x v="0"/>
    <x v="4"/>
    <x v="4"/>
    <x v="2"/>
    <x v="3"/>
    <x v="2"/>
    <x v="0"/>
    <x v="0"/>
    <x v="2"/>
    <x v="0"/>
    <x v="2"/>
    <x v="3"/>
    <x v="2"/>
    <x v="2"/>
    <x v="3"/>
    <x v="2"/>
    <x v="5"/>
    <x v="0"/>
    <x v="4"/>
    <x v="0"/>
    <x v="0"/>
    <x v="0"/>
    <x v="0"/>
    <x v="0"/>
    <x v="0"/>
    <x v="0"/>
    <x v="0"/>
    <x v="0"/>
  </r>
  <r>
    <x v="0"/>
    <x v="1"/>
    <x v="12"/>
    <x v="0"/>
    <x v="16"/>
    <x v="0"/>
    <x v="3"/>
    <x v="2"/>
    <x v="0"/>
    <x v="3"/>
    <x v="2"/>
    <x v="3"/>
    <x v="0"/>
    <x v="0"/>
    <x v="5"/>
    <x v="2"/>
    <x v="3"/>
    <x v="2"/>
    <x v="4"/>
    <x v="0"/>
    <x v="2"/>
    <x v="2"/>
    <x v="2"/>
    <x v="3"/>
    <x v="4"/>
    <x v="3"/>
    <x v="0"/>
    <x v="5"/>
    <x v="0"/>
    <x v="0"/>
    <x v="4"/>
    <x v="0"/>
    <x v="2"/>
    <x v="1"/>
    <x v="1"/>
    <x v="0"/>
    <x v="0"/>
    <x v="3"/>
    <x v="2"/>
    <x v="2"/>
    <x v="0"/>
    <x v="0"/>
    <x v="0"/>
    <x v="0"/>
    <x v="0"/>
    <x v="0"/>
    <x v="0"/>
    <x v="0"/>
    <x v="0"/>
  </r>
  <r>
    <x v="0"/>
    <x v="1"/>
    <x v="12"/>
    <x v="0"/>
    <x v="11"/>
    <x v="1"/>
    <x v="2"/>
    <x v="5"/>
    <x v="0"/>
    <x v="2"/>
    <x v="3"/>
    <x v="0"/>
    <x v="0"/>
    <x v="2"/>
    <x v="0"/>
    <x v="3"/>
    <x v="6"/>
    <x v="2"/>
    <x v="2"/>
    <x v="3"/>
    <x v="4"/>
    <x v="0"/>
    <x v="4"/>
    <x v="2"/>
    <x v="4"/>
    <x v="3"/>
    <x v="0"/>
    <x v="0"/>
    <x v="0"/>
    <x v="2"/>
    <x v="0"/>
    <x v="3"/>
    <x v="0"/>
    <x v="2"/>
    <x v="3"/>
    <x v="0"/>
    <x v="0"/>
    <x v="2"/>
    <x v="2"/>
    <x v="2"/>
    <x v="0"/>
    <x v="0"/>
    <x v="0"/>
    <x v="0"/>
    <x v="0"/>
    <x v="0"/>
    <x v="0"/>
    <x v="0"/>
    <x v="0"/>
  </r>
  <r>
    <x v="0"/>
    <x v="1"/>
    <x v="12"/>
    <x v="0"/>
    <x v="16"/>
    <x v="1"/>
    <x v="0"/>
    <x v="0"/>
    <x v="4"/>
    <x v="0"/>
    <x v="3"/>
    <x v="0"/>
    <x v="0"/>
    <x v="3"/>
    <x v="2"/>
    <x v="0"/>
    <x v="0"/>
    <x v="0"/>
    <x v="4"/>
    <x v="4"/>
    <x v="4"/>
    <x v="2"/>
    <x v="2"/>
    <x v="0"/>
    <x v="4"/>
    <x v="3"/>
    <x v="2"/>
    <x v="0"/>
    <x v="3"/>
    <x v="3"/>
    <x v="3"/>
    <x v="2"/>
    <x v="2"/>
    <x v="2"/>
    <x v="2"/>
    <x v="0"/>
    <x v="4"/>
    <x v="2"/>
    <x v="4"/>
    <x v="2"/>
    <x v="0"/>
    <x v="0"/>
    <x v="0"/>
    <x v="0"/>
    <x v="0"/>
    <x v="0"/>
    <x v="0"/>
    <x v="0"/>
    <x v="0"/>
  </r>
  <r>
    <x v="0"/>
    <x v="1"/>
    <x v="12"/>
    <x v="0"/>
    <x v="17"/>
    <x v="1"/>
    <x v="3"/>
    <x v="5"/>
    <x v="0"/>
    <x v="4"/>
    <x v="2"/>
    <x v="3"/>
    <x v="0"/>
    <x v="1"/>
    <x v="5"/>
    <x v="2"/>
    <x v="3"/>
    <x v="3"/>
    <x v="4"/>
    <x v="2"/>
    <x v="2"/>
    <x v="0"/>
    <x v="0"/>
    <x v="2"/>
    <x v="2"/>
    <x v="2"/>
    <x v="0"/>
    <x v="2"/>
    <x v="0"/>
    <x v="0"/>
    <x v="0"/>
    <x v="0"/>
    <x v="0"/>
    <x v="1"/>
    <x v="0"/>
    <x v="3"/>
    <x v="2"/>
    <x v="5"/>
    <x v="0"/>
    <x v="2"/>
    <x v="0"/>
    <x v="0"/>
    <x v="0"/>
    <x v="0"/>
    <x v="0"/>
    <x v="0"/>
    <x v="0"/>
    <x v="0"/>
    <x v="0"/>
  </r>
  <r>
    <x v="0"/>
    <x v="1"/>
    <x v="12"/>
    <x v="0"/>
    <x v="15"/>
    <x v="0"/>
    <x v="3"/>
    <x v="2"/>
    <x v="0"/>
    <x v="3"/>
    <x v="2"/>
    <x v="2"/>
    <x v="2"/>
    <x v="2"/>
    <x v="5"/>
    <x v="2"/>
    <x v="2"/>
    <x v="3"/>
    <x v="2"/>
    <x v="2"/>
    <x v="2"/>
    <x v="3"/>
    <x v="4"/>
    <x v="0"/>
    <x v="3"/>
    <x v="3"/>
    <x v="2"/>
    <x v="0"/>
    <x v="0"/>
    <x v="2"/>
    <x v="0"/>
    <x v="3"/>
    <x v="5"/>
    <x v="0"/>
    <x v="0"/>
    <x v="3"/>
    <x v="0"/>
    <x v="0"/>
    <x v="2"/>
    <x v="2"/>
    <x v="0"/>
    <x v="0"/>
    <x v="0"/>
    <x v="0"/>
    <x v="0"/>
    <x v="0"/>
    <x v="0"/>
    <x v="0"/>
    <x v="0"/>
  </r>
  <r>
    <x v="0"/>
    <x v="1"/>
    <x v="12"/>
    <x v="0"/>
    <x v="17"/>
    <x v="0"/>
    <x v="3"/>
    <x v="2"/>
    <x v="3"/>
    <x v="3"/>
    <x v="2"/>
    <x v="3"/>
    <x v="4"/>
    <x v="2"/>
    <x v="0"/>
    <x v="3"/>
    <x v="0"/>
    <x v="3"/>
    <x v="3"/>
    <x v="2"/>
    <x v="0"/>
    <x v="0"/>
    <x v="0"/>
    <x v="3"/>
    <x v="5"/>
    <x v="3"/>
    <x v="0"/>
    <x v="0"/>
    <x v="0"/>
    <x v="2"/>
    <x v="0"/>
    <x v="2"/>
    <x v="0"/>
    <x v="1"/>
    <x v="1"/>
    <x v="3"/>
    <x v="4"/>
    <x v="5"/>
    <x v="0"/>
    <x v="0"/>
    <x v="0"/>
    <x v="0"/>
    <x v="0"/>
    <x v="0"/>
    <x v="0"/>
    <x v="0"/>
    <x v="0"/>
    <x v="0"/>
    <x v="0"/>
  </r>
  <r>
    <x v="0"/>
    <x v="1"/>
    <x v="12"/>
    <x v="0"/>
    <x v="15"/>
    <x v="1"/>
    <x v="3"/>
    <x v="2"/>
    <x v="2"/>
    <x v="3"/>
    <x v="4"/>
    <x v="3"/>
    <x v="4"/>
    <x v="2"/>
    <x v="5"/>
    <x v="3"/>
    <x v="3"/>
    <x v="3"/>
    <x v="4"/>
    <x v="4"/>
    <x v="4"/>
    <x v="0"/>
    <x v="0"/>
    <x v="3"/>
    <x v="2"/>
    <x v="2"/>
    <x v="0"/>
    <x v="3"/>
    <x v="0"/>
    <x v="2"/>
    <x v="2"/>
    <x v="3"/>
    <x v="5"/>
    <x v="1"/>
    <x v="3"/>
    <x v="3"/>
    <x v="2"/>
    <x v="5"/>
    <x v="2"/>
    <x v="2"/>
    <x v="0"/>
    <x v="0"/>
    <x v="0"/>
    <x v="0"/>
    <x v="0"/>
    <x v="0"/>
    <x v="0"/>
    <x v="0"/>
    <x v="0"/>
  </r>
  <r>
    <x v="0"/>
    <x v="1"/>
    <x v="12"/>
    <x v="0"/>
    <x v="17"/>
    <x v="1"/>
    <x v="0"/>
    <x v="5"/>
    <x v="0"/>
    <x v="2"/>
    <x v="3"/>
    <x v="4"/>
    <x v="0"/>
    <x v="3"/>
    <x v="2"/>
    <x v="3"/>
    <x v="6"/>
    <x v="3"/>
    <x v="2"/>
    <x v="4"/>
    <x v="4"/>
    <x v="0"/>
    <x v="0"/>
    <x v="2"/>
    <x v="2"/>
    <x v="3"/>
    <x v="2"/>
    <x v="0"/>
    <x v="0"/>
    <x v="2"/>
    <x v="0"/>
    <x v="2"/>
    <x v="0"/>
    <x v="3"/>
    <x v="1"/>
    <x v="0"/>
    <x v="2"/>
    <x v="0"/>
    <x v="2"/>
    <x v="2"/>
    <x v="0"/>
    <x v="0"/>
    <x v="0"/>
    <x v="0"/>
    <x v="0"/>
    <x v="0"/>
    <x v="0"/>
    <x v="0"/>
    <x v="0"/>
  </r>
  <r>
    <x v="0"/>
    <x v="1"/>
    <x v="12"/>
    <x v="0"/>
    <x v="17"/>
    <x v="1"/>
    <x v="0"/>
    <x v="0"/>
    <x v="2"/>
    <x v="0"/>
    <x v="2"/>
    <x v="0"/>
    <x v="0"/>
    <x v="4"/>
    <x v="2"/>
    <x v="0"/>
    <x v="6"/>
    <x v="2"/>
    <x v="3"/>
    <x v="4"/>
    <x v="4"/>
    <x v="2"/>
    <x v="2"/>
    <x v="0"/>
    <x v="4"/>
    <x v="2"/>
    <x v="0"/>
    <x v="2"/>
    <x v="3"/>
    <x v="4"/>
    <x v="3"/>
    <x v="4"/>
    <x v="2"/>
    <x v="4"/>
    <x v="2"/>
    <x v="0"/>
    <x v="4"/>
    <x v="2"/>
    <x v="3"/>
    <x v="4"/>
    <x v="0"/>
    <x v="0"/>
    <x v="0"/>
    <x v="0"/>
    <x v="0"/>
    <x v="0"/>
    <x v="0"/>
    <x v="0"/>
    <x v="0"/>
  </r>
  <r>
    <x v="0"/>
    <x v="1"/>
    <x v="12"/>
    <x v="0"/>
    <x v="15"/>
    <x v="1"/>
    <x v="0"/>
    <x v="2"/>
    <x v="3"/>
    <x v="2"/>
    <x v="2"/>
    <x v="2"/>
    <x v="4"/>
    <x v="3"/>
    <x v="0"/>
    <x v="3"/>
    <x v="0"/>
    <x v="2"/>
    <x v="2"/>
    <x v="2"/>
    <x v="4"/>
    <x v="0"/>
    <x v="0"/>
    <x v="2"/>
    <x v="0"/>
    <x v="2"/>
    <x v="0"/>
    <x v="0"/>
    <x v="0"/>
    <x v="2"/>
    <x v="2"/>
    <x v="2"/>
    <x v="1"/>
    <x v="1"/>
    <x v="0"/>
    <x v="3"/>
    <x v="2"/>
    <x v="5"/>
    <x v="0"/>
    <x v="1"/>
    <x v="0"/>
    <x v="0"/>
    <x v="0"/>
    <x v="0"/>
    <x v="0"/>
    <x v="0"/>
    <x v="0"/>
    <x v="0"/>
    <x v="0"/>
  </r>
  <r>
    <x v="0"/>
    <x v="1"/>
    <x v="12"/>
    <x v="0"/>
    <x v="16"/>
    <x v="0"/>
    <x v="0"/>
    <x v="0"/>
    <x v="0"/>
    <x v="0"/>
    <x v="5"/>
    <x v="6"/>
    <x v="4"/>
    <x v="2"/>
    <x v="5"/>
    <x v="2"/>
    <x v="6"/>
    <x v="4"/>
    <x v="4"/>
    <x v="3"/>
    <x v="4"/>
    <x v="3"/>
    <x v="4"/>
    <x v="4"/>
    <x v="3"/>
    <x v="5"/>
    <x v="0"/>
    <x v="2"/>
    <x v="3"/>
    <x v="2"/>
    <x v="0"/>
    <x v="3"/>
    <x v="5"/>
    <x v="1"/>
    <x v="3"/>
    <x v="3"/>
    <x v="3"/>
    <x v="3"/>
    <x v="2"/>
    <x v="2"/>
    <x v="0"/>
    <x v="0"/>
    <x v="0"/>
    <x v="0"/>
    <x v="0"/>
    <x v="0"/>
    <x v="0"/>
    <x v="0"/>
    <x v="0"/>
  </r>
  <r>
    <x v="0"/>
    <x v="1"/>
    <x v="12"/>
    <x v="0"/>
    <x v="15"/>
    <x v="1"/>
    <x v="0"/>
    <x v="0"/>
    <x v="4"/>
    <x v="3"/>
    <x v="3"/>
    <x v="0"/>
    <x v="0"/>
    <x v="5"/>
    <x v="2"/>
    <x v="0"/>
    <x v="5"/>
    <x v="3"/>
    <x v="2"/>
    <x v="4"/>
    <x v="5"/>
    <x v="1"/>
    <x v="0"/>
    <x v="2"/>
    <x v="1"/>
    <x v="2"/>
    <x v="2"/>
    <x v="0"/>
    <x v="4"/>
    <x v="0"/>
    <x v="2"/>
    <x v="0"/>
    <x v="3"/>
    <x v="0"/>
    <x v="1"/>
    <x v="4"/>
    <x v="0"/>
    <x v="1"/>
    <x v="0"/>
    <x v="0"/>
    <x v="0"/>
    <x v="0"/>
    <x v="0"/>
    <x v="0"/>
    <x v="0"/>
    <x v="0"/>
    <x v="0"/>
    <x v="0"/>
    <x v="0"/>
  </r>
  <r>
    <x v="0"/>
    <x v="1"/>
    <x v="12"/>
    <x v="0"/>
    <x v="15"/>
    <x v="0"/>
    <x v="3"/>
    <x v="2"/>
    <x v="3"/>
    <x v="3"/>
    <x v="2"/>
    <x v="2"/>
    <x v="4"/>
    <x v="2"/>
    <x v="0"/>
    <x v="2"/>
    <x v="3"/>
    <x v="3"/>
    <x v="2"/>
    <x v="3"/>
    <x v="2"/>
    <x v="0"/>
    <x v="2"/>
    <x v="3"/>
    <x v="2"/>
    <x v="3"/>
    <x v="0"/>
    <x v="0"/>
    <x v="0"/>
    <x v="2"/>
    <x v="2"/>
    <x v="2"/>
    <x v="3"/>
    <x v="1"/>
    <x v="1"/>
    <x v="3"/>
    <x v="0"/>
    <x v="3"/>
    <x v="2"/>
    <x v="0"/>
    <x v="0"/>
    <x v="0"/>
    <x v="0"/>
    <x v="0"/>
    <x v="0"/>
    <x v="0"/>
    <x v="0"/>
    <x v="0"/>
    <x v="0"/>
  </r>
  <r>
    <x v="0"/>
    <x v="1"/>
    <x v="12"/>
    <x v="0"/>
    <x v="17"/>
    <x v="0"/>
    <x v="0"/>
    <x v="0"/>
    <x v="0"/>
    <x v="2"/>
    <x v="3"/>
    <x v="2"/>
    <x v="0"/>
    <x v="3"/>
    <x v="0"/>
    <x v="3"/>
    <x v="0"/>
    <x v="2"/>
    <x v="2"/>
    <x v="0"/>
    <x v="5"/>
    <x v="0"/>
    <x v="0"/>
    <x v="5"/>
    <x v="1"/>
    <x v="2"/>
    <x v="0"/>
    <x v="0"/>
    <x v="0"/>
    <x v="2"/>
    <x v="0"/>
    <x v="2"/>
    <x v="3"/>
    <x v="0"/>
    <x v="0"/>
    <x v="2"/>
    <x v="2"/>
    <x v="5"/>
    <x v="2"/>
    <x v="1"/>
    <x v="0"/>
    <x v="0"/>
    <x v="0"/>
    <x v="0"/>
    <x v="0"/>
    <x v="0"/>
    <x v="0"/>
    <x v="0"/>
    <x v="0"/>
  </r>
  <r>
    <x v="0"/>
    <x v="1"/>
    <x v="12"/>
    <x v="0"/>
    <x v="17"/>
    <x v="1"/>
    <x v="3"/>
    <x v="2"/>
    <x v="2"/>
    <x v="3"/>
    <x v="2"/>
    <x v="3"/>
    <x v="4"/>
    <x v="0"/>
    <x v="5"/>
    <x v="3"/>
    <x v="3"/>
    <x v="2"/>
    <x v="2"/>
    <x v="3"/>
    <x v="2"/>
    <x v="0"/>
    <x v="5"/>
    <x v="2"/>
    <x v="1"/>
    <x v="3"/>
    <x v="0"/>
    <x v="0"/>
    <x v="6"/>
    <x v="2"/>
    <x v="0"/>
    <x v="3"/>
    <x v="3"/>
    <x v="1"/>
    <x v="3"/>
    <x v="3"/>
    <x v="0"/>
    <x v="3"/>
    <x v="2"/>
    <x v="2"/>
    <x v="0"/>
    <x v="0"/>
    <x v="0"/>
    <x v="0"/>
    <x v="0"/>
    <x v="0"/>
    <x v="0"/>
    <x v="0"/>
    <x v="0"/>
  </r>
  <r>
    <x v="0"/>
    <x v="1"/>
    <x v="12"/>
    <x v="0"/>
    <x v="15"/>
    <x v="1"/>
    <x v="0"/>
    <x v="0"/>
    <x v="0"/>
    <x v="2"/>
    <x v="3"/>
    <x v="0"/>
    <x v="1"/>
    <x v="1"/>
    <x v="0"/>
    <x v="3"/>
    <x v="1"/>
    <x v="1"/>
    <x v="3"/>
    <x v="2"/>
    <x v="1"/>
    <x v="1"/>
    <x v="1"/>
    <x v="2"/>
    <x v="0"/>
    <x v="2"/>
    <x v="2"/>
    <x v="0"/>
    <x v="0"/>
    <x v="0"/>
    <x v="1"/>
    <x v="1"/>
    <x v="3"/>
    <x v="0"/>
    <x v="0"/>
    <x v="2"/>
    <x v="2"/>
    <x v="1"/>
    <x v="0"/>
    <x v="1"/>
    <x v="0"/>
    <x v="0"/>
    <x v="0"/>
    <x v="0"/>
    <x v="0"/>
    <x v="0"/>
    <x v="0"/>
    <x v="0"/>
    <x v="0"/>
  </r>
  <r>
    <x v="0"/>
    <x v="1"/>
    <x v="12"/>
    <x v="0"/>
    <x v="17"/>
    <x v="1"/>
    <x v="3"/>
    <x v="2"/>
    <x v="3"/>
    <x v="3"/>
    <x v="5"/>
    <x v="2"/>
    <x v="4"/>
    <x v="3"/>
    <x v="0"/>
    <x v="2"/>
    <x v="0"/>
    <x v="3"/>
    <x v="4"/>
    <x v="2"/>
    <x v="2"/>
    <x v="0"/>
    <x v="4"/>
    <x v="3"/>
    <x v="2"/>
    <x v="3"/>
    <x v="2"/>
    <x v="0"/>
    <x v="6"/>
    <x v="2"/>
    <x v="0"/>
    <x v="2"/>
    <x v="3"/>
    <x v="2"/>
    <x v="1"/>
    <x v="2"/>
    <x v="4"/>
    <x v="2"/>
    <x v="3"/>
    <x v="0"/>
    <x v="0"/>
    <x v="0"/>
    <x v="0"/>
    <x v="0"/>
    <x v="0"/>
    <x v="0"/>
    <x v="0"/>
    <x v="0"/>
    <x v="0"/>
  </r>
  <r>
    <x v="0"/>
    <x v="1"/>
    <x v="12"/>
    <x v="0"/>
    <x v="16"/>
    <x v="0"/>
    <x v="3"/>
    <x v="2"/>
    <x v="4"/>
    <x v="0"/>
    <x v="3"/>
    <x v="4"/>
    <x v="2"/>
    <x v="5"/>
    <x v="2"/>
    <x v="0"/>
    <x v="6"/>
    <x v="3"/>
    <x v="1"/>
    <x v="0"/>
    <x v="4"/>
    <x v="0"/>
    <x v="0"/>
    <x v="0"/>
    <x v="4"/>
    <x v="2"/>
    <x v="3"/>
    <x v="0"/>
    <x v="0"/>
    <x v="2"/>
    <x v="0"/>
    <x v="0"/>
    <x v="4"/>
    <x v="4"/>
    <x v="2"/>
    <x v="0"/>
    <x v="4"/>
    <x v="2"/>
    <x v="3"/>
    <x v="2"/>
    <x v="0"/>
    <x v="0"/>
    <x v="0"/>
    <x v="0"/>
    <x v="0"/>
    <x v="0"/>
    <x v="0"/>
    <x v="0"/>
    <x v="0"/>
  </r>
  <r>
    <x v="0"/>
    <x v="1"/>
    <x v="12"/>
    <x v="0"/>
    <x v="17"/>
    <x v="0"/>
    <x v="0"/>
    <x v="2"/>
    <x v="2"/>
    <x v="3"/>
    <x v="2"/>
    <x v="2"/>
    <x v="0"/>
    <x v="0"/>
    <x v="0"/>
    <x v="3"/>
    <x v="0"/>
    <x v="3"/>
    <x v="4"/>
    <x v="1"/>
    <x v="0"/>
    <x v="0"/>
    <x v="4"/>
    <x v="2"/>
    <x v="2"/>
    <x v="0"/>
    <x v="0"/>
    <x v="0"/>
    <x v="0"/>
    <x v="2"/>
    <x v="0"/>
    <x v="2"/>
    <x v="2"/>
    <x v="3"/>
    <x v="0"/>
    <x v="2"/>
    <x v="4"/>
    <x v="5"/>
    <x v="4"/>
    <x v="4"/>
    <x v="0"/>
    <x v="0"/>
    <x v="0"/>
    <x v="0"/>
    <x v="0"/>
    <x v="0"/>
    <x v="0"/>
    <x v="0"/>
    <x v="0"/>
  </r>
  <r>
    <x v="0"/>
    <x v="1"/>
    <x v="12"/>
    <x v="0"/>
    <x v="16"/>
    <x v="0"/>
    <x v="2"/>
    <x v="3"/>
    <x v="0"/>
    <x v="2"/>
    <x v="3"/>
    <x v="4"/>
    <x v="0"/>
    <x v="2"/>
    <x v="0"/>
    <x v="0"/>
    <x v="6"/>
    <x v="0"/>
    <x v="0"/>
    <x v="0"/>
    <x v="0"/>
    <x v="0"/>
    <x v="0"/>
    <x v="2"/>
    <x v="0"/>
    <x v="3"/>
    <x v="2"/>
    <x v="0"/>
    <x v="0"/>
    <x v="0"/>
    <x v="1"/>
    <x v="2"/>
    <x v="4"/>
    <x v="3"/>
    <x v="1"/>
    <x v="0"/>
    <x v="4"/>
    <x v="2"/>
    <x v="0"/>
    <x v="4"/>
    <x v="0"/>
    <x v="0"/>
    <x v="0"/>
    <x v="0"/>
    <x v="0"/>
    <x v="0"/>
    <x v="0"/>
    <x v="0"/>
    <x v="0"/>
  </r>
  <r>
    <x v="0"/>
    <x v="1"/>
    <x v="12"/>
    <x v="0"/>
    <x v="17"/>
    <x v="1"/>
    <x v="3"/>
    <x v="0"/>
    <x v="4"/>
    <x v="0"/>
    <x v="2"/>
    <x v="0"/>
    <x v="4"/>
    <x v="0"/>
    <x v="0"/>
    <x v="2"/>
    <x v="0"/>
    <x v="2"/>
    <x v="5"/>
    <x v="3"/>
    <x v="5"/>
    <x v="0"/>
    <x v="0"/>
    <x v="2"/>
    <x v="1"/>
    <x v="3"/>
    <x v="5"/>
    <x v="3"/>
    <x v="4"/>
    <x v="2"/>
    <x v="0"/>
    <x v="2"/>
    <x v="5"/>
    <x v="1"/>
    <x v="0"/>
    <x v="2"/>
    <x v="4"/>
    <x v="3"/>
    <x v="0"/>
    <x v="0"/>
    <x v="0"/>
    <x v="0"/>
    <x v="0"/>
    <x v="0"/>
    <x v="0"/>
    <x v="0"/>
    <x v="0"/>
    <x v="0"/>
    <x v="0"/>
  </r>
  <r>
    <x v="0"/>
    <x v="1"/>
    <x v="12"/>
    <x v="0"/>
    <x v="14"/>
    <x v="1"/>
    <x v="0"/>
    <x v="0"/>
    <x v="0"/>
    <x v="0"/>
    <x v="3"/>
    <x v="2"/>
    <x v="0"/>
    <x v="3"/>
    <x v="5"/>
    <x v="0"/>
    <x v="0"/>
    <x v="2"/>
    <x v="2"/>
    <x v="1"/>
    <x v="0"/>
    <x v="1"/>
    <x v="0"/>
    <x v="3"/>
    <x v="0"/>
    <x v="0"/>
    <x v="4"/>
    <x v="2"/>
    <x v="3"/>
    <x v="3"/>
    <x v="1"/>
    <x v="0"/>
    <x v="2"/>
    <x v="0"/>
    <x v="3"/>
    <x v="0"/>
    <x v="2"/>
    <x v="5"/>
    <x v="0"/>
    <x v="0"/>
    <x v="0"/>
    <x v="0"/>
    <x v="0"/>
    <x v="0"/>
    <x v="0"/>
    <x v="0"/>
    <x v="0"/>
    <x v="0"/>
    <x v="0"/>
  </r>
  <r>
    <x v="0"/>
    <x v="1"/>
    <x v="12"/>
    <x v="0"/>
    <x v="15"/>
    <x v="1"/>
    <x v="0"/>
    <x v="2"/>
    <x v="4"/>
    <x v="3"/>
    <x v="3"/>
    <x v="3"/>
    <x v="0"/>
    <x v="3"/>
    <x v="0"/>
    <x v="3"/>
    <x v="3"/>
    <x v="3"/>
    <x v="2"/>
    <x v="2"/>
    <x v="2"/>
    <x v="3"/>
    <x v="0"/>
    <x v="3"/>
    <x v="1"/>
    <x v="3"/>
    <x v="2"/>
    <x v="3"/>
    <x v="0"/>
    <x v="0"/>
    <x v="2"/>
    <x v="2"/>
    <x v="1"/>
    <x v="1"/>
    <x v="1"/>
    <x v="2"/>
    <x v="4"/>
    <x v="2"/>
    <x v="0"/>
    <x v="0"/>
    <x v="0"/>
    <x v="0"/>
    <x v="0"/>
    <x v="0"/>
    <x v="0"/>
    <x v="0"/>
    <x v="0"/>
    <x v="0"/>
    <x v="0"/>
  </r>
  <r>
    <x v="0"/>
    <x v="1"/>
    <x v="12"/>
    <x v="0"/>
    <x v="16"/>
    <x v="1"/>
    <x v="0"/>
    <x v="2"/>
    <x v="2"/>
    <x v="2"/>
    <x v="3"/>
    <x v="0"/>
    <x v="0"/>
    <x v="5"/>
    <x v="4"/>
    <x v="0"/>
    <x v="0"/>
    <x v="4"/>
    <x v="2"/>
    <x v="2"/>
    <x v="4"/>
    <x v="0"/>
    <x v="0"/>
    <x v="4"/>
    <x v="2"/>
    <x v="1"/>
    <x v="3"/>
    <x v="2"/>
    <x v="3"/>
    <x v="3"/>
    <x v="4"/>
    <x v="2"/>
    <x v="0"/>
    <x v="3"/>
    <x v="1"/>
    <x v="2"/>
    <x v="2"/>
    <x v="2"/>
    <x v="3"/>
    <x v="2"/>
    <x v="0"/>
    <x v="0"/>
    <x v="0"/>
    <x v="0"/>
    <x v="0"/>
    <x v="0"/>
    <x v="0"/>
    <x v="0"/>
    <x v="0"/>
  </r>
  <r>
    <x v="0"/>
    <x v="1"/>
    <x v="12"/>
    <x v="0"/>
    <x v="14"/>
    <x v="1"/>
    <x v="2"/>
    <x v="2"/>
    <x v="4"/>
    <x v="3"/>
    <x v="2"/>
    <x v="2"/>
    <x v="0"/>
    <x v="3"/>
    <x v="0"/>
    <x v="0"/>
    <x v="3"/>
    <x v="3"/>
    <x v="4"/>
    <x v="4"/>
    <x v="4"/>
    <x v="0"/>
    <x v="4"/>
    <x v="4"/>
    <x v="1"/>
    <x v="2"/>
    <x v="2"/>
    <x v="0"/>
    <x v="4"/>
    <x v="3"/>
    <x v="3"/>
    <x v="4"/>
    <x v="2"/>
    <x v="1"/>
    <x v="0"/>
    <x v="0"/>
    <x v="0"/>
    <x v="5"/>
    <x v="0"/>
    <x v="2"/>
    <x v="0"/>
    <x v="0"/>
    <x v="0"/>
    <x v="0"/>
    <x v="0"/>
    <x v="0"/>
    <x v="0"/>
    <x v="0"/>
    <x v="0"/>
  </r>
  <r>
    <x v="0"/>
    <x v="1"/>
    <x v="12"/>
    <x v="0"/>
    <x v="15"/>
    <x v="2"/>
    <x v="0"/>
    <x v="2"/>
    <x v="0"/>
    <x v="2"/>
    <x v="3"/>
    <x v="0"/>
    <x v="0"/>
    <x v="2"/>
    <x v="0"/>
    <x v="2"/>
    <x v="2"/>
    <x v="1"/>
    <x v="2"/>
    <x v="2"/>
    <x v="4"/>
    <x v="0"/>
    <x v="4"/>
    <x v="3"/>
    <x v="4"/>
    <x v="3"/>
    <x v="0"/>
    <x v="0"/>
    <x v="0"/>
    <x v="0"/>
    <x v="0"/>
    <x v="2"/>
    <x v="0"/>
    <x v="1"/>
    <x v="0"/>
    <x v="0"/>
    <x v="4"/>
    <x v="2"/>
    <x v="3"/>
    <x v="0"/>
    <x v="0"/>
    <x v="0"/>
    <x v="0"/>
    <x v="0"/>
    <x v="0"/>
    <x v="0"/>
    <x v="0"/>
    <x v="0"/>
    <x v="0"/>
  </r>
  <r>
    <x v="0"/>
    <x v="1"/>
    <x v="12"/>
    <x v="0"/>
    <x v="14"/>
    <x v="1"/>
    <x v="0"/>
    <x v="2"/>
    <x v="1"/>
    <x v="2"/>
    <x v="2"/>
    <x v="0"/>
    <x v="2"/>
    <x v="3"/>
    <x v="0"/>
    <x v="3"/>
    <x v="3"/>
    <x v="1"/>
    <x v="2"/>
    <x v="2"/>
    <x v="0"/>
    <x v="3"/>
    <x v="4"/>
    <x v="3"/>
    <x v="4"/>
    <x v="3"/>
    <x v="0"/>
    <x v="0"/>
    <x v="0"/>
    <x v="0"/>
    <x v="2"/>
    <x v="2"/>
    <x v="3"/>
    <x v="1"/>
    <x v="0"/>
    <x v="0"/>
    <x v="4"/>
    <x v="2"/>
    <x v="3"/>
    <x v="0"/>
    <x v="0"/>
    <x v="0"/>
    <x v="0"/>
    <x v="0"/>
    <x v="0"/>
    <x v="0"/>
    <x v="0"/>
    <x v="0"/>
    <x v="0"/>
  </r>
  <r>
    <x v="0"/>
    <x v="1"/>
    <x v="12"/>
    <x v="0"/>
    <x v="14"/>
    <x v="1"/>
    <x v="2"/>
    <x v="0"/>
    <x v="0"/>
    <x v="2"/>
    <x v="3"/>
    <x v="0"/>
    <x v="0"/>
    <x v="0"/>
    <x v="0"/>
    <x v="3"/>
    <x v="6"/>
    <x v="2"/>
    <x v="3"/>
    <x v="1"/>
    <x v="2"/>
    <x v="2"/>
    <x v="0"/>
    <x v="1"/>
    <x v="0"/>
    <x v="0"/>
    <x v="3"/>
    <x v="0"/>
    <x v="0"/>
    <x v="0"/>
    <x v="3"/>
    <x v="2"/>
    <x v="2"/>
    <x v="3"/>
    <x v="0"/>
    <x v="2"/>
    <x v="4"/>
    <x v="2"/>
    <x v="4"/>
    <x v="3"/>
    <x v="0"/>
    <x v="0"/>
    <x v="0"/>
    <x v="0"/>
    <x v="0"/>
    <x v="0"/>
    <x v="0"/>
    <x v="0"/>
    <x v="0"/>
  </r>
  <r>
    <x v="0"/>
    <x v="1"/>
    <x v="12"/>
    <x v="0"/>
    <x v="17"/>
    <x v="0"/>
    <x v="3"/>
    <x v="2"/>
    <x v="0"/>
    <x v="2"/>
    <x v="2"/>
    <x v="0"/>
    <x v="0"/>
    <x v="2"/>
    <x v="0"/>
    <x v="3"/>
    <x v="0"/>
    <x v="2"/>
    <x v="3"/>
    <x v="4"/>
    <x v="5"/>
    <x v="0"/>
    <x v="4"/>
    <x v="2"/>
    <x v="2"/>
    <x v="2"/>
    <x v="0"/>
    <x v="0"/>
    <x v="0"/>
    <x v="3"/>
    <x v="0"/>
    <x v="0"/>
    <x v="0"/>
    <x v="1"/>
    <x v="1"/>
    <x v="0"/>
    <x v="0"/>
    <x v="3"/>
    <x v="2"/>
    <x v="0"/>
    <x v="0"/>
    <x v="0"/>
    <x v="0"/>
    <x v="0"/>
    <x v="0"/>
    <x v="0"/>
    <x v="0"/>
    <x v="0"/>
    <x v="0"/>
  </r>
  <r>
    <x v="0"/>
    <x v="1"/>
    <x v="12"/>
    <x v="0"/>
    <x v="15"/>
    <x v="1"/>
    <x v="3"/>
    <x v="2"/>
    <x v="3"/>
    <x v="4"/>
    <x v="4"/>
    <x v="3"/>
    <x v="4"/>
    <x v="2"/>
    <x v="0"/>
    <x v="2"/>
    <x v="0"/>
    <x v="4"/>
    <x v="2"/>
    <x v="3"/>
    <x v="2"/>
    <x v="0"/>
    <x v="4"/>
    <x v="1"/>
    <x v="2"/>
    <x v="3"/>
    <x v="5"/>
    <x v="0"/>
    <x v="0"/>
    <x v="2"/>
    <x v="0"/>
    <x v="3"/>
    <x v="5"/>
    <x v="1"/>
    <x v="1"/>
    <x v="3"/>
    <x v="3"/>
    <x v="3"/>
    <x v="2"/>
    <x v="2"/>
    <x v="0"/>
    <x v="0"/>
    <x v="0"/>
    <x v="0"/>
    <x v="0"/>
    <x v="0"/>
    <x v="0"/>
    <x v="0"/>
    <x v="0"/>
  </r>
  <r>
    <x v="0"/>
    <x v="1"/>
    <x v="12"/>
    <x v="0"/>
    <x v="14"/>
    <x v="0"/>
    <x v="3"/>
    <x v="0"/>
    <x v="4"/>
    <x v="3"/>
    <x v="2"/>
    <x v="4"/>
    <x v="4"/>
    <x v="3"/>
    <x v="2"/>
    <x v="0"/>
    <x v="6"/>
    <x v="2"/>
    <x v="3"/>
    <x v="0"/>
    <x v="0"/>
    <x v="0"/>
    <x v="0"/>
    <x v="0"/>
    <x v="1"/>
    <x v="2"/>
    <x v="0"/>
    <x v="0"/>
    <x v="4"/>
    <x v="2"/>
    <x v="0"/>
    <x v="1"/>
    <x v="1"/>
    <x v="2"/>
    <x v="0"/>
    <x v="2"/>
    <x v="4"/>
    <x v="2"/>
    <x v="4"/>
    <x v="4"/>
    <x v="0"/>
    <x v="0"/>
    <x v="0"/>
    <x v="0"/>
    <x v="0"/>
    <x v="0"/>
    <x v="0"/>
    <x v="0"/>
    <x v="0"/>
  </r>
  <r>
    <x v="0"/>
    <x v="1"/>
    <x v="12"/>
    <x v="0"/>
    <x v="16"/>
    <x v="1"/>
    <x v="3"/>
    <x v="0"/>
    <x v="4"/>
    <x v="2"/>
    <x v="3"/>
    <x v="0"/>
    <x v="4"/>
    <x v="0"/>
    <x v="2"/>
    <x v="3"/>
    <x v="0"/>
    <x v="2"/>
    <x v="2"/>
    <x v="2"/>
    <x v="4"/>
    <x v="1"/>
    <x v="0"/>
    <x v="3"/>
    <x v="4"/>
    <x v="2"/>
    <x v="0"/>
    <x v="0"/>
    <x v="4"/>
    <x v="0"/>
    <x v="2"/>
    <x v="2"/>
    <x v="0"/>
    <x v="3"/>
    <x v="1"/>
    <x v="0"/>
    <x v="4"/>
    <x v="5"/>
    <x v="0"/>
    <x v="0"/>
    <x v="0"/>
    <x v="0"/>
    <x v="0"/>
    <x v="0"/>
    <x v="0"/>
    <x v="0"/>
    <x v="0"/>
    <x v="0"/>
    <x v="0"/>
  </r>
  <r>
    <x v="0"/>
    <x v="1"/>
    <x v="12"/>
    <x v="0"/>
    <x v="15"/>
    <x v="0"/>
    <x v="0"/>
    <x v="2"/>
    <x v="3"/>
    <x v="3"/>
    <x v="2"/>
    <x v="2"/>
    <x v="4"/>
    <x v="2"/>
    <x v="0"/>
    <x v="3"/>
    <x v="3"/>
    <x v="2"/>
    <x v="4"/>
    <x v="2"/>
    <x v="2"/>
    <x v="0"/>
    <x v="0"/>
    <x v="2"/>
    <x v="3"/>
    <x v="3"/>
    <x v="2"/>
    <x v="2"/>
    <x v="0"/>
    <x v="0"/>
    <x v="3"/>
    <x v="3"/>
    <x v="5"/>
    <x v="1"/>
    <x v="3"/>
    <x v="3"/>
    <x v="0"/>
    <x v="0"/>
    <x v="2"/>
    <x v="2"/>
    <x v="0"/>
    <x v="0"/>
    <x v="0"/>
    <x v="0"/>
    <x v="0"/>
    <x v="0"/>
    <x v="0"/>
    <x v="0"/>
    <x v="0"/>
  </r>
  <r>
    <x v="0"/>
    <x v="1"/>
    <x v="12"/>
    <x v="0"/>
    <x v="15"/>
    <x v="0"/>
    <x v="0"/>
    <x v="2"/>
    <x v="0"/>
    <x v="3"/>
    <x v="2"/>
    <x v="0"/>
    <x v="0"/>
    <x v="3"/>
    <x v="0"/>
    <x v="3"/>
    <x v="3"/>
    <x v="3"/>
    <x v="2"/>
    <x v="0"/>
    <x v="5"/>
    <x v="0"/>
    <x v="0"/>
    <x v="2"/>
    <x v="4"/>
    <x v="2"/>
    <x v="5"/>
    <x v="0"/>
    <x v="3"/>
    <x v="3"/>
    <x v="3"/>
    <x v="1"/>
    <x v="1"/>
    <x v="2"/>
    <x v="4"/>
    <x v="2"/>
    <x v="4"/>
    <x v="2"/>
    <x v="3"/>
    <x v="3"/>
    <x v="0"/>
    <x v="0"/>
    <x v="0"/>
    <x v="0"/>
    <x v="0"/>
    <x v="0"/>
    <x v="0"/>
    <x v="0"/>
    <x v="0"/>
  </r>
  <r>
    <x v="0"/>
    <x v="1"/>
    <x v="12"/>
    <x v="0"/>
    <x v="17"/>
    <x v="0"/>
    <x v="3"/>
    <x v="2"/>
    <x v="1"/>
    <x v="2"/>
    <x v="2"/>
    <x v="2"/>
    <x v="2"/>
    <x v="5"/>
    <x v="0"/>
    <x v="3"/>
    <x v="3"/>
    <x v="2"/>
    <x v="4"/>
    <x v="3"/>
    <x v="2"/>
    <x v="0"/>
    <x v="0"/>
    <x v="4"/>
    <x v="0"/>
    <x v="3"/>
    <x v="2"/>
    <x v="3"/>
    <x v="4"/>
    <x v="2"/>
    <x v="0"/>
    <x v="2"/>
    <x v="4"/>
    <x v="3"/>
    <x v="2"/>
    <x v="3"/>
    <x v="0"/>
    <x v="5"/>
    <x v="0"/>
    <x v="0"/>
    <x v="0"/>
    <x v="0"/>
    <x v="0"/>
    <x v="0"/>
    <x v="0"/>
    <x v="0"/>
    <x v="0"/>
    <x v="0"/>
    <x v="0"/>
  </r>
  <r>
    <x v="0"/>
    <x v="1"/>
    <x v="12"/>
    <x v="0"/>
    <x v="16"/>
    <x v="3"/>
    <x v="2"/>
    <x v="3"/>
    <x v="4"/>
    <x v="1"/>
    <x v="1"/>
    <x v="3"/>
    <x v="1"/>
    <x v="0"/>
    <x v="3"/>
    <x v="4"/>
    <x v="5"/>
    <x v="0"/>
    <x v="0"/>
    <x v="0"/>
    <x v="0"/>
    <x v="2"/>
    <x v="2"/>
    <x v="0"/>
    <x v="4"/>
    <x v="2"/>
    <x v="0"/>
    <x v="2"/>
    <x v="3"/>
    <x v="3"/>
    <x v="3"/>
    <x v="0"/>
    <x v="4"/>
    <x v="4"/>
    <x v="4"/>
    <x v="4"/>
    <x v="4"/>
    <x v="2"/>
    <x v="3"/>
    <x v="2"/>
    <x v="0"/>
    <x v="0"/>
    <x v="0"/>
    <x v="0"/>
    <x v="0"/>
    <x v="0"/>
    <x v="0"/>
    <x v="0"/>
    <x v="0"/>
  </r>
  <r>
    <x v="0"/>
    <x v="1"/>
    <x v="12"/>
    <x v="0"/>
    <x v="16"/>
    <x v="1"/>
    <x v="0"/>
    <x v="2"/>
    <x v="0"/>
    <x v="0"/>
    <x v="3"/>
    <x v="4"/>
    <x v="0"/>
    <x v="0"/>
    <x v="6"/>
    <x v="0"/>
    <x v="6"/>
    <x v="3"/>
    <x v="4"/>
    <x v="4"/>
    <x v="0"/>
    <x v="0"/>
    <x v="0"/>
    <x v="2"/>
    <x v="1"/>
    <x v="0"/>
    <x v="4"/>
    <x v="2"/>
    <x v="3"/>
    <x v="3"/>
    <x v="2"/>
    <x v="0"/>
    <x v="2"/>
    <x v="2"/>
    <x v="1"/>
    <x v="4"/>
    <x v="2"/>
    <x v="2"/>
    <x v="4"/>
    <x v="2"/>
    <x v="0"/>
    <x v="0"/>
    <x v="0"/>
    <x v="0"/>
    <x v="0"/>
    <x v="0"/>
    <x v="0"/>
    <x v="0"/>
    <x v="0"/>
  </r>
  <r>
    <x v="0"/>
    <x v="1"/>
    <x v="12"/>
    <x v="0"/>
    <x v="16"/>
    <x v="1"/>
    <x v="3"/>
    <x v="2"/>
    <x v="4"/>
    <x v="3"/>
    <x v="2"/>
    <x v="2"/>
    <x v="0"/>
    <x v="3"/>
    <x v="0"/>
    <x v="3"/>
    <x v="3"/>
    <x v="3"/>
    <x v="4"/>
    <x v="2"/>
    <x v="0"/>
    <x v="0"/>
    <x v="0"/>
    <x v="2"/>
    <x v="1"/>
    <x v="3"/>
    <x v="2"/>
    <x v="0"/>
    <x v="0"/>
    <x v="2"/>
    <x v="2"/>
    <x v="2"/>
    <x v="0"/>
    <x v="3"/>
    <x v="3"/>
    <x v="2"/>
    <x v="2"/>
    <x v="0"/>
    <x v="2"/>
    <x v="0"/>
    <x v="0"/>
    <x v="0"/>
    <x v="0"/>
    <x v="0"/>
    <x v="0"/>
    <x v="0"/>
    <x v="0"/>
    <x v="0"/>
    <x v="0"/>
  </r>
  <r>
    <x v="0"/>
    <x v="1"/>
    <x v="12"/>
    <x v="0"/>
    <x v="15"/>
    <x v="0"/>
    <x v="0"/>
    <x v="0"/>
    <x v="0"/>
    <x v="1"/>
    <x v="1"/>
    <x v="2"/>
    <x v="1"/>
    <x v="0"/>
    <x v="2"/>
    <x v="0"/>
    <x v="6"/>
    <x v="2"/>
    <x v="1"/>
    <x v="2"/>
    <x v="2"/>
    <x v="0"/>
    <x v="0"/>
    <x v="0"/>
    <x v="4"/>
    <x v="0"/>
    <x v="0"/>
    <x v="0"/>
    <x v="0"/>
    <x v="2"/>
    <x v="2"/>
    <x v="4"/>
    <x v="1"/>
    <x v="2"/>
    <x v="1"/>
    <x v="2"/>
    <x v="4"/>
    <x v="2"/>
    <x v="0"/>
    <x v="0"/>
    <x v="0"/>
    <x v="0"/>
    <x v="0"/>
    <x v="0"/>
    <x v="0"/>
    <x v="0"/>
    <x v="0"/>
    <x v="0"/>
    <x v="0"/>
  </r>
  <r>
    <x v="0"/>
    <x v="1"/>
    <x v="12"/>
    <x v="0"/>
    <x v="16"/>
    <x v="0"/>
    <x v="0"/>
    <x v="2"/>
    <x v="2"/>
    <x v="2"/>
    <x v="2"/>
    <x v="2"/>
    <x v="0"/>
    <x v="2"/>
    <x v="0"/>
    <x v="2"/>
    <x v="3"/>
    <x v="3"/>
    <x v="2"/>
    <x v="2"/>
    <x v="0"/>
    <x v="0"/>
    <x v="0"/>
    <x v="2"/>
    <x v="0"/>
    <x v="3"/>
    <x v="2"/>
    <x v="0"/>
    <x v="0"/>
    <x v="0"/>
    <x v="2"/>
    <x v="0"/>
    <x v="0"/>
    <x v="3"/>
    <x v="3"/>
    <x v="3"/>
    <x v="0"/>
    <x v="0"/>
    <x v="0"/>
    <x v="2"/>
    <x v="0"/>
    <x v="0"/>
    <x v="0"/>
    <x v="0"/>
    <x v="0"/>
    <x v="0"/>
    <x v="0"/>
    <x v="0"/>
    <x v="0"/>
  </r>
  <r>
    <x v="0"/>
    <x v="1"/>
    <x v="12"/>
    <x v="0"/>
    <x v="15"/>
    <x v="0"/>
    <x v="0"/>
    <x v="0"/>
    <x v="2"/>
    <x v="2"/>
    <x v="2"/>
    <x v="2"/>
    <x v="0"/>
    <x v="3"/>
    <x v="0"/>
    <x v="3"/>
    <x v="0"/>
    <x v="3"/>
    <x v="3"/>
    <x v="3"/>
    <x v="2"/>
    <x v="0"/>
    <x v="0"/>
    <x v="3"/>
    <x v="5"/>
    <x v="2"/>
    <x v="0"/>
    <x v="3"/>
    <x v="0"/>
    <x v="0"/>
    <x v="2"/>
    <x v="2"/>
    <x v="3"/>
    <x v="3"/>
    <x v="1"/>
    <x v="2"/>
    <x v="0"/>
    <x v="0"/>
    <x v="0"/>
    <x v="4"/>
    <x v="0"/>
    <x v="0"/>
    <x v="0"/>
    <x v="0"/>
    <x v="0"/>
    <x v="0"/>
    <x v="0"/>
    <x v="0"/>
    <x v="0"/>
  </r>
  <r>
    <x v="0"/>
    <x v="1"/>
    <x v="12"/>
    <x v="0"/>
    <x v="15"/>
    <x v="0"/>
    <x v="3"/>
    <x v="2"/>
    <x v="2"/>
    <x v="2"/>
    <x v="3"/>
    <x v="0"/>
    <x v="4"/>
    <x v="2"/>
    <x v="0"/>
    <x v="3"/>
    <x v="5"/>
    <x v="3"/>
    <x v="4"/>
    <x v="4"/>
    <x v="5"/>
    <x v="0"/>
    <x v="0"/>
    <x v="4"/>
    <x v="2"/>
    <x v="2"/>
    <x v="3"/>
    <x v="0"/>
    <x v="0"/>
    <x v="2"/>
    <x v="2"/>
    <x v="2"/>
    <x v="2"/>
    <x v="2"/>
    <x v="1"/>
    <x v="2"/>
    <x v="2"/>
    <x v="0"/>
    <x v="0"/>
    <x v="2"/>
    <x v="0"/>
    <x v="0"/>
    <x v="0"/>
    <x v="0"/>
    <x v="0"/>
    <x v="0"/>
    <x v="0"/>
    <x v="0"/>
    <x v="0"/>
  </r>
  <r>
    <x v="0"/>
    <x v="1"/>
    <x v="12"/>
    <x v="0"/>
    <x v="15"/>
    <x v="0"/>
    <x v="3"/>
    <x v="5"/>
    <x v="3"/>
    <x v="2"/>
    <x v="4"/>
    <x v="3"/>
    <x v="4"/>
    <x v="3"/>
    <x v="0"/>
    <x v="3"/>
    <x v="2"/>
    <x v="4"/>
    <x v="4"/>
    <x v="2"/>
    <x v="0"/>
    <x v="0"/>
    <x v="4"/>
    <x v="4"/>
    <x v="3"/>
    <x v="3"/>
    <x v="0"/>
    <x v="0"/>
    <x v="0"/>
    <x v="2"/>
    <x v="2"/>
    <x v="2"/>
    <x v="2"/>
    <x v="2"/>
    <x v="3"/>
    <x v="2"/>
    <x v="2"/>
    <x v="5"/>
    <x v="4"/>
    <x v="0"/>
    <x v="0"/>
    <x v="0"/>
    <x v="0"/>
    <x v="0"/>
    <x v="0"/>
    <x v="0"/>
    <x v="0"/>
    <x v="0"/>
    <x v="0"/>
  </r>
  <r>
    <x v="0"/>
    <x v="1"/>
    <x v="12"/>
    <x v="0"/>
    <x v="14"/>
    <x v="1"/>
    <x v="2"/>
    <x v="2"/>
    <x v="4"/>
    <x v="1"/>
    <x v="3"/>
    <x v="4"/>
    <x v="2"/>
    <x v="5"/>
    <x v="0"/>
    <x v="2"/>
    <x v="3"/>
    <x v="0"/>
    <x v="4"/>
    <x v="4"/>
    <x v="2"/>
    <x v="0"/>
    <x v="2"/>
    <x v="2"/>
    <x v="0"/>
    <x v="0"/>
    <x v="3"/>
    <x v="0"/>
    <x v="0"/>
    <x v="2"/>
    <x v="0"/>
    <x v="2"/>
    <x v="0"/>
    <x v="3"/>
    <x v="5"/>
    <x v="0"/>
    <x v="0"/>
    <x v="3"/>
    <x v="2"/>
    <x v="2"/>
    <x v="0"/>
    <x v="0"/>
    <x v="0"/>
    <x v="0"/>
    <x v="0"/>
    <x v="0"/>
    <x v="0"/>
    <x v="0"/>
    <x v="0"/>
  </r>
  <r>
    <x v="0"/>
    <x v="1"/>
    <x v="12"/>
    <x v="0"/>
    <x v="15"/>
    <x v="0"/>
    <x v="0"/>
    <x v="2"/>
    <x v="2"/>
    <x v="3"/>
    <x v="3"/>
    <x v="2"/>
    <x v="0"/>
    <x v="3"/>
    <x v="2"/>
    <x v="3"/>
    <x v="0"/>
    <x v="3"/>
    <x v="4"/>
    <x v="2"/>
    <x v="4"/>
    <x v="0"/>
    <x v="0"/>
    <x v="2"/>
    <x v="1"/>
    <x v="3"/>
    <x v="2"/>
    <x v="0"/>
    <x v="0"/>
    <x v="0"/>
    <x v="2"/>
    <x v="0"/>
    <x v="0"/>
    <x v="0"/>
    <x v="1"/>
    <x v="2"/>
    <x v="0"/>
    <x v="0"/>
    <x v="2"/>
    <x v="2"/>
    <x v="0"/>
    <x v="0"/>
    <x v="0"/>
    <x v="0"/>
    <x v="0"/>
    <x v="0"/>
    <x v="0"/>
    <x v="0"/>
    <x v="0"/>
  </r>
  <r>
    <x v="0"/>
    <x v="1"/>
    <x v="12"/>
    <x v="0"/>
    <x v="17"/>
    <x v="0"/>
    <x v="0"/>
    <x v="2"/>
    <x v="0"/>
    <x v="2"/>
    <x v="5"/>
    <x v="0"/>
    <x v="2"/>
    <x v="3"/>
    <x v="0"/>
    <x v="3"/>
    <x v="2"/>
    <x v="3"/>
    <x v="2"/>
    <x v="2"/>
    <x v="0"/>
    <x v="2"/>
    <x v="2"/>
    <x v="2"/>
    <x v="2"/>
    <x v="2"/>
    <x v="3"/>
    <x v="0"/>
    <x v="0"/>
    <x v="0"/>
    <x v="2"/>
    <x v="2"/>
    <x v="3"/>
    <x v="1"/>
    <x v="2"/>
    <x v="2"/>
    <x v="2"/>
    <x v="5"/>
    <x v="0"/>
    <x v="0"/>
    <x v="0"/>
    <x v="0"/>
    <x v="0"/>
    <x v="0"/>
    <x v="0"/>
    <x v="0"/>
    <x v="0"/>
    <x v="0"/>
    <x v="0"/>
  </r>
  <r>
    <x v="0"/>
    <x v="1"/>
    <x v="12"/>
    <x v="0"/>
    <x v="16"/>
    <x v="1"/>
    <x v="2"/>
    <x v="0"/>
    <x v="0"/>
    <x v="2"/>
    <x v="3"/>
    <x v="2"/>
    <x v="0"/>
    <x v="3"/>
    <x v="2"/>
    <x v="3"/>
    <x v="0"/>
    <x v="2"/>
    <x v="4"/>
    <x v="2"/>
    <x v="0"/>
    <x v="0"/>
    <x v="0"/>
    <x v="2"/>
    <x v="1"/>
    <x v="3"/>
    <x v="0"/>
    <x v="3"/>
    <x v="4"/>
    <x v="2"/>
    <x v="2"/>
    <x v="0"/>
    <x v="0"/>
    <x v="2"/>
    <x v="1"/>
    <x v="2"/>
    <x v="3"/>
    <x v="0"/>
    <x v="2"/>
    <x v="2"/>
    <x v="0"/>
    <x v="0"/>
    <x v="0"/>
    <x v="0"/>
    <x v="0"/>
    <x v="0"/>
    <x v="0"/>
    <x v="0"/>
    <x v="0"/>
  </r>
  <r>
    <x v="0"/>
    <x v="1"/>
    <x v="12"/>
    <x v="0"/>
    <x v="16"/>
    <x v="1"/>
    <x v="0"/>
    <x v="0"/>
    <x v="2"/>
    <x v="3"/>
    <x v="0"/>
    <x v="0"/>
    <x v="4"/>
    <x v="0"/>
    <x v="2"/>
    <x v="0"/>
    <x v="6"/>
    <x v="3"/>
    <x v="2"/>
    <x v="2"/>
    <x v="3"/>
    <x v="2"/>
    <x v="0"/>
    <x v="3"/>
    <x v="0"/>
    <x v="2"/>
    <x v="0"/>
    <x v="2"/>
    <x v="3"/>
    <x v="3"/>
    <x v="3"/>
    <x v="0"/>
    <x v="3"/>
    <x v="2"/>
    <x v="1"/>
    <x v="0"/>
    <x v="2"/>
    <x v="5"/>
    <x v="0"/>
    <x v="0"/>
    <x v="0"/>
    <x v="0"/>
    <x v="0"/>
    <x v="0"/>
    <x v="0"/>
    <x v="0"/>
    <x v="0"/>
    <x v="0"/>
    <x v="0"/>
  </r>
  <r>
    <x v="0"/>
    <x v="1"/>
    <x v="12"/>
    <x v="0"/>
    <x v="14"/>
    <x v="0"/>
    <x v="2"/>
    <x v="0"/>
    <x v="0"/>
    <x v="4"/>
    <x v="3"/>
    <x v="0"/>
    <x v="4"/>
    <x v="3"/>
    <x v="0"/>
    <x v="3"/>
    <x v="6"/>
    <x v="2"/>
    <x v="2"/>
    <x v="0"/>
    <x v="3"/>
    <x v="0"/>
    <x v="0"/>
    <x v="0"/>
    <x v="1"/>
    <x v="2"/>
    <x v="3"/>
    <x v="3"/>
    <x v="3"/>
    <x v="2"/>
    <x v="0"/>
    <x v="0"/>
    <x v="1"/>
    <x v="4"/>
    <x v="4"/>
    <x v="4"/>
    <x v="4"/>
    <x v="0"/>
    <x v="2"/>
    <x v="4"/>
    <x v="0"/>
    <x v="0"/>
    <x v="0"/>
    <x v="0"/>
    <x v="0"/>
    <x v="0"/>
    <x v="0"/>
    <x v="0"/>
    <x v="0"/>
  </r>
  <r>
    <x v="0"/>
    <x v="1"/>
    <x v="12"/>
    <x v="0"/>
    <x v="16"/>
    <x v="0"/>
    <x v="0"/>
    <x v="2"/>
    <x v="2"/>
    <x v="2"/>
    <x v="2"/>
    <x v="2"/>
    <x v="0"/>
    <x v="3"/>
    <x v="0"/>
    <x v="3"/>
    <x v="0"/>
    <x v="3"/>
    <x v="2"/>
    <x v="2"/>
    <x v="5"/>
    <x v="0"/>
    <x v="2"/>
    <x v="2"/>
    <x v="2"/>
    <x v="2"/>
    <x v="0"/>
    <x v="3"/>
    <x v="4"/>
    <x v="0"/>
    <x v="2"/>
    <x v="2"/>
    <x v="0"/>
    <x v="3"/>
    <x v="1"/>
    <x v="2"/>
    <x v="2"/>
    <x v="5"/>
    <x v="0"/>
    <x v="0"/>
    <x v="0"/>
    <x v="0"/>
    <x v="0"/>
    <x v="0"/>
    <x v="0"/>
    <x v="0"/>
    <x v="0"/>
    <x v="0"/>
    <x v="0"/>
  </r>
  <r>
    <x v="0"/>
    <x v="1"/>
    <x v="12"/>
    <x v="0"/>
    <x v="16"/>
    <x v="0"/>
    <x v="3"/>
    <x v="5"/>
    <x v="0"/>
    <x v="4"/>
    <x v="2"/>
    <x v="6"/>
    <x v="4"/>
    <x v="3"/>
    <x v="5"/>
    <x v="2"/>
    <x v="6"/>
    <x v="2"/>
    <x v="4"/>
    <x v="0"/>
    <x v="2"/>
    <x v="3"/>
    <x v="4"/>
    <x v="0"/>
    <x v="2"/>
    <x v="5"/>
    <x v="5"/>
    <x v="0"/>
    <x v="3"/>
    <x v="2"/>
    <x v="0"/>
    <x v="3"/>
    <x v="5"/>
    <x v="3"/>
    <x v="3"/>
    <x v="3"/>
    <x v="4"/>
    <x v="0"/>
    <x v="2"/>
    <x v="0"/>
    <x v="0"/>
    <x v="0"/>
    <x v="0"/>
    <x v="0"/>
    <x v="0"/>
    <x v="0"/>
    <x v="0"/>
    <x v="0"/>
    <x v="0"/>
  </r>
  <r>
    <x v="0"/>
    <x v="1"/>
    <x v="12"/>
    <x v="0"/>
    <x v="16"/>
    <x v="1"/>
    <x v="0"/>
    <x v="2"/>
    <x v="3"/>
    <x v="3"/>
    <x v="2"/>
    <x v="3"/>
    <x v="4"/>
    <x v="3"/>
    <x v="2"/>
    <x v="3"/>
    <x v="6"/>
    <x v="2"/>
    <x v="2"/>
    <x v="3"/>
    <x v="2"/>
    <x v="2"/>
    <x v="0"/>
    <x v="3"/>
    <x v="1"/>
    <x v="2"/>
    <x v="5"/>
    <x v="3"/>
    <x v="0"/>
    <x v="2"/>
    <x v="0"/>
    <x v="2"/>
    <x v="4"/>
    <x v="2"/>
    <x v="2"/>
    <x v="3"/>
    <x v="2"/>
    <x v="2"/>
    <x v="3"/>
    <x v="2"/>
    <x v="0"/>
    <x v="0"/>
    <x v="0"/>
    <x v="0"/>
    <x v="0"/>
    <x v="0"/>
    <x v="0"/>
    <x v="0"/>
    <x v="0"/>
  </r>
  <r>
    <x v="0"/>
    <x v="1"/>
    <x v="12"/>
    <x v="0"/>
    <x v="13"/>
    <x v="1"/>
    <x v="0"/>
    <x v="3"/>
    <x v="2"/>
    <x v="0"/>
    <x v="0"/>
    <x v="0"/>
    <x v="5"/>
    <x v="3"/>
    <x v="0"/>
    <x v="0"/>
    <x v="0"/>
    <x v="3"/>
    <x v="4"/>
    <x v="0"/>
    <x v="2"/>
    <x v="0"/>
    <x v="0"/>
    <x v="0"/>
    <x v="0"/>
    <x v="2"/>
    <x v="0"/>
    <x v="0"/>
    <x v="0"/>
    <x v="0"/>
    <x v="3"/>
    <x v="0"/>
    <x v="0"/>
    <x v="2"/>
    <x v="3"/>
    <x v="0"/>
    <x v="0"/>
    <x v="0"/>
    <x v="0"/>
    <x v="2"/>
    <x v="0"/>
    <x v="0"/>
    <x v="0"/>
    <x v="0"/>
    <x v="0"/>
    <x v="0"/>
    <x v="0"/>
    <x v="0"/>
    <x v="0"/>
  </r>
  <r>
    <x v="0"/>
    <x v="1"/>
    <x v="12"/>
    <x v="0"/>
    <x v="16"/>
    <x v="0"/>
    <x v="0"/>
    <x v="0"/>
    <x v="2"/>
    <x v="3"/>
    <x v="3"/>
    <x v="0"/>
    <x v="5"/>
    <x v="3"/>
    <x v="0"/>
    <x v="3"/>
    <x v="2"/>
    <x v="0"/>
    <x v="4"/>
    <x v="4"/>
    <x v="4"/>
    <x v="4"/>
    <x v="3"/>
    <x v="0"/>
    <x v="1"/>
    <x v="0"/>
    <x v="4"/>
    <x v="0"/>
    <x v="4"/>
    <x v="4"/>
    <x v="4"/>
    <x v="4"/>
    <x v="1"/>
    <x v="0"/>
    <x v="4"/>
    <x v="4"/>
    <x v="4"/>
    <x v="5"/>
    <x v="3"/>
    <x v="3"/>
    <x v="0"/>
    <x v="0"/>
    <x v="0"/>
    <x v="0"/>
    <x v="0"/>
    <x v="0"/>
    <x v="0"/>
    <x v="0"/>
    <x v="0"/>
  </r>
  <r>
    <x v="0"/>
    <x v="1"/>
    <x v="12"/>
    <x v="0"/>
    <x v="14"/>
    <x v="1"/>
    <x v="4"/>
    <x v="3"/>
    <x v="0"/>
    <x v="1"/>
    <x v="3"/>
    <x v="4"/>
    <x v="4"/>
    <x v="5"/>
    <x v="3"/>
    <x v="4"/>
    <x v="6"/>
    <x v="2"/>
    <x v="0"/>
    <x v="2"/>
    <x v="5"/>
    <x v="0"/>
    <x v="0"/>
    <x v="4"/>
    <x v="0"/>
    <x v="0"/>
    <x v="0"/>
    <x v="3"/>
    <x v="1"/>
    <x v="3"/>
    <x v="5"/>
    <x v="0"/>
    <x v="2"/>
    <x v="4"/>
    <x v="4"/>
    <x v="3"/>
    <x v="2"/>
    <x v="0"/>
    <x v="0"/>
    <x v="4"/>
    <x v="0"/>
    <x v="0"/>
    <x v="0"/>
    <x v="0"/>
    <x v="0"/>
    <x v="0"/>
    <x v="0"/>
    <x v="0"/>
    <x v="0"/>
  </r>
  <r>
    <x v="0"/>
    <x v="1"/>
    <x v="12"/>
    <x v="0"/>
    <x v="17"/>
    <x v="1"/>
    <x v="0"/>
    <x v="0"/>
    <x v="0"/>
    <x v="2"/>
    <x v="3"/>
    <x v="0"/>
    <x v="2"/>
    <x v="5"/>
    <x v="2"/>
    <x v="0"/>
    <x v="6"/>
    <x v="0"/>
    <x v="0"/>
    <x v="4"/>
    <x v="5"/>
    <x v="0"/>
    <x v="0"/>
    <x v="0"/>
    <x v="4"/>
    <x v="3"/>
    <x v="2"/>
    <x v="2"/>
    <x v="5"/>
    <x v="3"/>
    <x v="1"/>
    <x v="0"/>
    <x v="2"/>
    <x v="4"/>
    <x v="2"/>
    <x v="0"/>
    <x v="4"/>
    <x v="5"/>
    <x v="4"/>
    <x v="2"/>
    <x v="0"/>
    <x v="0"/>
    <x v="0"/>
    <x v="0"/>
    <x v="0"/>
    <x v="0"/>
    <x v="0"/>
    <x v="0"/>
    <x v="0"/>
  </r>
  <r>
    <x v="0"/>
    <x v="1"/>
    <x v="12"/>
    <x v="0"/>
    <x v="12"/>
    <x v="1"/>
    <x v="0"/>
    <x v="2"/>
    <x v="0"/>
    <x v="4"/>
    <x v="2"/>
    <x v="3"/>
    <x v="2"/>
    <x v="2"/>
    <x v="2"/>
    <x v="0"/>
    <x v="0"/>
    <x v="2"/>
    <x v="4"/>
    <x v="4"/>
    <x v="0"/>
    <x v="2"/>
    <x v="3"/>
    <x v="3"/>
    <x v="1"/>
    <x v="2"/>
    <x v="2"/>
    <x v="0"/>
    <x v="0"/>
    <x v="0"/>
    <x v="3"/>
    <x v="4"/>
    <x v="2"/>
    <x v="3"/>
    <x v="1"/>
    <x v="2"/>
    <x v="2"/>
    <x v="5"/>
    <x v="4"/>
    <x v="0"/>
    <x v="0"/>
    <x v="0"/>
    <x v="0"/>
    <x v="0"/>
    <x v="0"/>
    <x v="0"/>
    <x v="0"/>
    <x v="0"/>
    <x v="0"/>
  </r>
  <r>
    <x v="0"/>
    <x v="1"/>
    <x v="12"/>
    <x v="0"/>
    <x v="13"/>
    <x v="1"/>
    <x v="0"/>
    <x v="2"/>
    <x v="2"/>
    <x v="2"/>
    <x v="4"/>
    <x v="2"/>
    <x v="2"/>
    <x v="3"/>
    <x v="5"/>
    <x v="2"/>
    <x v="0"/>
    <x v="0"/>
    <x v="4"/>
    <x v="2"/>
    <x v="2"/>
    <x v="2"/>
    <x v="0"/>
    <x v="2"/>
    <x v="1"/>
    <x v="2"/>
    <x v="0"/>
    <x v="0"/>
    <x v="3"/>
    <x v="0"/>
    <x v="3"/>
    <x v="2"/>
    <x v="2"/>
    <x v="1"/>
    <x v="4"/>
    <x v="3"/>
    <x v="2"/>
    <x v="2"/>
    <x v="4"/>
    <x v="0"/>
    <x v="0"/>
    <x v="0"/>
    <x v="0"/>
    <x v="0"/>
    <x v="0"/>
    <x v="0"/>
    <x v="0"/>
    <x v="0"/>
    <x v="0"/>
  </r>
  <r>
    <x v="0"/>
    <x v="1"/>
    <x v="9"/>
    <x v="0"/>
    <x v="5"/>
    <x v="3"/>
    <x v="4"/>
    <x v="3"/>
    <x v="4"/>
    <x v="2"/>
    <x v="0"/>
    <x v="4"/>
    <x v="4"/>
    <x v="4"/>
    <x v="4"/>
    <x v="4"/>
    <x v="5"/>
    <x v="0"/>
    <x v="4"/>
    <x v="0"/>
    <x v="5"/>
    <x v="3"/>
    <x v="4"/>
    <x v="0"/>
    <x v="4"/>
    <x v="4"/>
    <x v="4"/>
    <x v="2"/>
    <x v="2"/>
    <x v="3"/>
    <x v="4"/>
    <x v="4"/>
    <x v="4"/>
    <x v="4"/>
    <x v="4"/>
    <x v="4"/>
    <x v="3"/>
    <x v="0"/>
    <x v="2"/>
    <x v="2"/>
    <x v="0"/>
    <x v="0"/>
    <x v="0"/>
    <x v="0"/>
    <x v="0"/>
    <x v="0"/>
    <x v="0"/>
    <x v="0"/>
    <x v="0"/>
  </r>
  <r>
    <x v="0"/>
    <x v="1"/>
    <x v="12"/>
    <x v="0"/>
    <x v="13"/>
    <x v="0"/>
    <x v="3"/>
    <x v="2"/>
    <x v="3"/>
    <x v="3"/>
    <x v="2"/>
    <x v="2"/>
    <x v="4"/>
    <x v="2"/>
    <x v="0"/>
    <x v="3"/>
    <x v="0"/>
    <x v="3"/>
    <x v="2"/>
    <x v="2"/>
    <x v="0"/>
    <x v="0"/>
    <x v="0"/>
    <x v="3"/>
    <x v="1"/>
    <x v="3"/>
    <x v="2"/>
    <x v="0"/>
    <x v="0"/>
    <x v="0"/>
    <x v="0"/>
    <x v="2"/>
    <x v="3"/>
    <x v="3"/>
    <x v="1"/>
    <x v="2"/>
    <x v="2"/>
    <x v="2"/>
    <x v="0"/>
    <x v="2"/>
    <x v="0"/>
    <x v="0"/>
    <x v="0"/>
    <x v="0"/>
    <x v="0"/>
    <x v="0"/>
    <x v="0"/>
    <x v="0"/>
    <x v="0"/>
  </r>
  <r>
    <x v="0"/>
    <x v="1"/>
    <x v="13"/>
    <x v="0"/>
    <x v="5"/>
    <x v="1"/>
    <x v="4"/>
    <x v="0"/>
    <x v="0"/>
    <x v="0"/>
    <x v="3"/>
    <x v="0"/>
    <x v="2"/>
    <x v="0"/>
    <x v="0"/>
    <x v="0"/>
    <x v="0"/>
    <x v="2"/>
    <x v="3"/>
    <x v="4"/>
    <x v="0"/>
    <x v="1"/>
    <x v="0"/>
    <x v="0"/>
    <x v="1"/>
    <x v="3"/>
    <x v="0"/>
    <x v="3"/>
    <x v="4"/>
    <x v="3"/>
    <x v="3"/>
    <x v="4"/>
    <x v="0"/>
    <x v="2"/>
    <x v="0"/>
    <x v="0"/>
    <x v="0"/>
    <x v="0"/>
    <x v="4"/>
    <x v="4"/>
    <x v="0"/>
    <x v="0"/>
    <x v="0"/>
    <x v="0"/>
    <x v="0"/>
    <x v="0"/>
    <x v="0"/>
    <x v="0"/>
    <x v="0"/>
  </r>
  <r>
    <x v="0"/>
    <x v="1"/>
    <x v="13"/>
    <x v="0"/>
    <x v="5"/>
    <x v="1"/>
    <x v="4"/>
    <x v="0"/>
    <x v="0"/>
    <x v="0"/>
    <x v="0"/>
    <x v="2"/>
    <x v="0"/>
    <x v="0"/>
    <x v="0"/>
    <x v="3"/>
    <x v="0"/>
    <x v="2"/>
    <x v="3"/>
    <x v="4"/>
    <x v="4"/>
    <x v="0"/>
    <x v="4"/>
    <x v="0"/>
    <x v="4"/>
    <x v="3"/>
    <x v="2"/>
    <x v="0"/>
    <x v="0"/>
    <x v="2"/>
    <x v="0"/>
    <x v="2"/>
    <x v="2"/>
    <x v="4"/>
    <x v="4"/>
    <x v="4"/>
    <x v="0"/>
    <x v="0"/>
    <x v="3"/>
    <x v="1"/>
    <x v="0"/>
    <x v="0"/>
    <x v="0"/>
    <x v="0"/>
    <x v="0"/>
    <x v="0"/>
    <x v="0"/>
    <x v="0"/>
    <x v="0"/>
  </r>
  <r>
    <x v="0"/>
    <x v="1"/>
    <x v="13"/>
    <x v="0"/>
    <x v="5"/>
    <x v="0"/>
    <x v="3"/>
    <x v="2"/>
    <x v="2"/>
    <x v="2"/>
    <x v="2"/>
    <x v="3"/>
    <x v="4"/>
    <x v="2"/>
    <x v="5"/>
    <x v="2"/>
    <x v="0"/>
    <x v="3"/>
    <x v="4"/>
    <x v="3"/>
    <x v="2"/>
    <x v="3"/>
    <x v="4"/>
    <x v="4"/>
    <x v="2"/>
    <x v="5"/>
    <x v="2"/>
    <x v="0"/>
    <x v="0"/>
    <x v="2"/>
    <x v="0"/>
    <x v="2"/>
    <x v="5"/>
    <x v="3"/>
    <x v="1"/>
    <x v="3"/>
    <x v="3"/>
    <x v="3"/>
    <x v="2"/>
    <x v="2"/>
    <x v="0"/>
    <x v="0"/>
    <x v="0"/>
    <x v="0"/>
    <x v="0"/>
    <x v="0"/>
    <x v="0"/>
    <x v="0"/>
    <x v="0"/>
  </r>
  <r>
    <x v="0"/>
    <x v="1"/>
    <x v="13"/>
    <x v="0"/>
    <x v="5"/>
    <x v="1"/>
    <x v="2"/>
    <x v="3"/>
    <x v="2"/>
    <x v="2"/>
    <x v="2"/>
    <x v="3"/>
    <x v="4"/>
    <x v="3"/>
    <x v="0"/>
    <x v="0"/>
    <x v="6"/>
    <x v="3"/>
    <x v="4"/>
    <x v="3"/>
    <x v="2"/>
    <x v="3"/>
    <x v="0"/>
    <x v="2"/>
    <x v="1"/>
    <x v="5"/>
    <x v="5"/>
    <x v="0"/>
    <x v="0"/>
    <x v="2"/>
    <x v="2"/>
    <x v="3"/>
    <x v="3"/>
    <x v="1"/>
    <x v="2"/>
    <x v="3"/>
    <x v="3"/>
    <x v="3"/>
    <x v="4"/>
    <x v="1"/>
    <x v="0"/>
    <x v="0"/>
    <x v="0"/>
    <x v="0"/>
    <x v="0"/>
    <x v="0"/>
    <x v="0"/>
    <x v="0"/>
    <x v="0"/>
  </r>
  <r>
    <x v="0"/>
    <x v="1"/>
    <x v="13"/>
    <x v="0"/>
    <x v="5"/>
    <x v="1"/>
    <x v="2"/>
    <x v="0"/>
    <x v="4"/>
    <x v="3"/>
    <x v="3"/>
    <x v="0"/>
    <x v="0"/>
    <x v="3"/>
    <x v="0"/>
    <x v="3"/>
    <x v="0"/>
    <x v="3"/>
    <x v="2"/>
    <x v="3"/>
    <x v="4"/>
    <x v="0"/>
    <x v="0"/>
    <x v="3"/>
    <x v="2"/>
    <x v="3"/>
    <x v="0"/>
    <x v="1"/>
    <x v="4"/>
    <x v="2"/>
    <x v="3"/>
    <x v="4"/>
    <x v="3"/>
    <x v="2"/>
    <x v="2"/>
    <x v="2"/>
    <x v="3"/>
    <x v="3"/>
    <x v="2"/>
    <x v="2"/>
    <x v="0"/>
    <x v="0"/>
    <x v="0"/>
    <x v="0"/>
    <x v="0"/>
    <x v="0"/>
    <x v="0"/>
    <x v="0"/>
    <x v="0"/>
  </r>
  <r>
    <x v="0"/>
    <x v="1"/>
    <x v="13"/>
    <x v="0"/>
    <x v="5"/>
    <x v="0"/>
    <x v="3"/>
    <x v="5"/>
    <x v="1"/>
    <x v="4"/>
    <x v="2"/>
    <x v="2"/>
    <x v="0"/>
    <x v="3"/>
    <x v="0"/>
    <x v="3"/>
    <x v="0"/>
    <x v="3"/>
    <x v="2"/>
    <x v="3"/>
    <x v="2"/>
    <x v="1"/>
    <x v="1"/>
    <x v="3"/>
    <x v="2"/>
    <x v="0"/>
    <x v="2"/>
    <x v="2"/>
    <x v="0"/>
    <x v="0"/>
    <x v="3"/>
    <x v="0"/>
    <x v="3"/>
    <x v="0"/>
    <x v="0"/>
    <x v="2"/>
    <x v="0"/>
    <x v="3"/>
    <x v="2"/>
    <x v="1"/>
    <x v="0"/>
    <x v="0"/>
    <x v="0"/>
    <x v="0"/>
    <x v="0"/>
    <x v="0"/>
    <x v="0"/>
    <x v="0"/>
    <x v="0"/>
  </r>
  <r>
    <x v="0"/>
    <x v="1"/>
    <x v="13"/>
    <x v="0"/>
    <x v="5"/>
    <x v="1"/>
    <x v="3"/>
    <x v="0"/>
    <x v="2"/>
    <x v="2"/>
    <x v="2"/>
    <x v="2"/>
    <x v="0"/>
    <x v="0"/>
    <x v="2"/>
    <x v="0"/>
    <x v="0"/>
    <x v="3"/>
    <x v="2"/>
    <x v="2"/>
    <x v="2"/>
    <x v="3"/>
    <x v="4"/>
    <x v="3"/>
    <x v="2"/>
    <x v="3"/>
    <x v="2"/>
    <x v="0"/>
    <x v="0"/>
    <x v="0"/>
    <x v="0"/>
    <x v="2"/>
    <x v="3"/>
    <x v="1"/>
    <x v="1"/>
    <x v="3"/>
    <x v="3"/>
    <x v="3"/>
    <x v="2"/>
    <x v="2"/>
    <x v="0"/>
    <x v="0"/>
    <x v="0"/>
    <x v="0"/>
    <x v="0"/>
    <x v="0"/>
    <x v="0"/>
    <x v="0"/>
    <x v="0"/>
  </r>
  <r>
    <x v="0"/>
    <x v="1"/>
    <x v="13"/>
    <x v="0"/>
    <x v="5"/>
    <x v="0"/>
    <x v="0"/>
    <x v="2"/>
    <x v="3"/>
    <x v="2"/>
    <x v="2"/>
    <x v="2"/>
    <x v="0"/>
    <x v="3"/>
    <x v="5"/>
    <x v="3"/>
    <x v="0"/>
    <x v="3"/>
    <x v="0"/>
    <x v="2"/>
    <x v="2"/>
    <x v="0"/>
    <x v="0"/>
    <x v="3"/>
    <x v="2"/>
    <x v="0"/>
    <x v="0"/>
    <x v="0"/>
    <x v="0"/>
    <x v="0"/>
    <x v="2"/>
    <x v="3"/>
    <x v="0"/>
    <x v="1"/>
    <x v="2"/>
    <x v="2"/>
    <x v="0"/>
    <x v="0"/>
    <x v="0"/>
    <x v="2"/>
    <x v="0"/>
    <x v="0"/>
    <x v="0"/>
    <x v="0"/>
    <x v="0"/>
    <x v="0"/>
    <x v="0"/>
    <x v="0"/>
    <x v="0"/>
  </r>
  <r>
    <x v="0"/>
    <x v="1"/>
    <x v="13"/>
    <x v="0"/>
    <x v="5"/>
    <x v="1"/>
    <x v="4"/>
    <x v="0"/>
    <x v="2"/>
    <x v="2"/>
    <x v="0"/>
    <x v="0"/>
    <x v="0"/>
    <x v="0"/>
    <x v="2"/>
    <x v="0"/>
    <x v="5"/>
    <x v="2"/>
    <x v="0"/>
    <x v="4"/>
    <x v="5"/>
    <x v="0"/>
    <x v="0"/>
    <x v="2"/>
    <x v="2"/>
    <x v="2"/>
    <x v="3"/>
    <x v="0"/>
    <x v="0"/>
    <x v="2"/>
    <x v="2"/>
    <x v="4"/>
    <x v="0"/>
    <x v="4"/>
    <x v="0"/>
    <x v="2"/>
    <x v="0"/>
    <x v="2"/>
    <x v="0"/>
    <x v="1"/>
    <x v="0"/>
    <x v="0"/>
    <x v="0"/>
    <x v="0"/>
    <x v="0"/>
    <x v="0"/>
    <x v="0"/>
    <x v="0"/>
    <x v="0"/>
  </r>
  <r>
    <x v="0"/>
    <x v="1"/>
    <x v="13"/>
    <x v="0"/>
    <x v="5"/>
    <x v="0"/>
    <x v="3"/>
    <x v="5"/>
    <x v="3"/>
    <x v="3"/>
    <x v="2"/>
    <x v="3"/>
    <x v="4"/>
    <x v="2"/>
    <x v="5"/>
    <x v="2"/>
    <x v="2"/>
    <x v="3"/>
    <x v="4"/>
    <x v="3"/>
    <x v="2"/>
    <x v="3"/>
    <x v="0"/>
    <x v="3"/>
    <x v="3"/>
    <x v="3"/>
    <x v="0"/>
    <x v="3"/>
    <x v="0"/>
    <x v="2"/>
    <x v="2"/>
    <x v="3"/>
    <x v="3"/>
    <x v="1"/>
    <x v="1"/>
    <x v="3"/>
    <x v="3"/>
    <x v="3"/>
    <x v="2"/>
    <x v="2"/>
    <x v="0"/>
    <x v="0"/>
    <x v="0"/>
    <x v="0"/>
    <x v="0"/>
    <x v="0"/>
    <x v="0"/>
    <x v="0"/>
    <x v="0"/>
  </r>
  <r>
    <x v="0"/>
    <x v="1"/>
    <x v="13"/>
    <x v="0"/>
    <x v="5"/>
    <x v="1"/>
    <x v="0"/>
    <x v="0"/>
    <x v="4"/>
    <x v="3"/>
    <x v="3"/>
    <x v="0"/>
    <x v="2"/>
    <x v="3"/>
    <x v="0"/>
    <x v="0"/>
    <x v="6"/>
    <x v="2"/>
    <x v="2"/>
    <x v="2"/>
    <x v="5"/>
    <x v="0"/>
    <x v="0"/>
    <x v="3"/>
    <x v="1"/>
    <x v="2"/>
    <x v="0"/>
    <x v="3"/>
    <x v="0"/>
    <x v="0"/>
    <x v="3"/>
    <x v="2"/>
    <x v="0"/>
    <x v="1"/>
    <x v="1"/>
    <x v="3"/>
    <x v="0"/>
    <x v="2"/>
    <x v="0"/>
    <x v="0"/>
    <x v="0"/>
    <x v="0"/>
    <x v="0"/>
    <x v="0"/>
    <x v="0"/>
    <x v="0"/>
    <x v="0"/>
    <x v="0"/>
    <x v="0"/>
  </r>
  <r>
    <x v="0"/>
    <x v="1"/>
    <x v="13"/>
    <x v="0"/>
    <x v="5"/>
    <x v="0"/>
    <x v="2"/>
    <x v="5"/>
    <x v="2"/>
    <x v="2"/>
    <x v="2"/>
    <x v="3"/>
    <x v="4"/>
    <x v="2"/>
    <x v="5"/>
    <x v="3"/>
    <x v="3"/>
    <x v="4"/>
    <x v="4"/>
    <x v="4"/>
    <x v="0"/>
    <x v="3"/>
    <x v="4"/>
    <x v="3"/>
    <x v="2"/>
    <x v="3"/>
    <x v="2"/>
    <x v="0"/>
    <x v="0"/>
    <x v="2"/>
    <x v="0"/>
    <x v="3"/>
    <x v="3"/>
    <x v="3"/>
    <x v="1"/>
    <x v="2"/>
    <x v="3"/>
    <x v="3"/>
    <x v="2"/>
    <x v="2"/>
    <x v="0"/>
    <x v="0"/>
    <x v="0"/>
    <x v="0"/>
    <x v="0"/>
    <x v="0"/>
    <x v="0"/>
    <x v="0"/>
    <x v="0"/>
  </r>
  <r>
    <x v="0"/>
    <x v="1"/>
    <x v="13"/>
    <x v="0"/>
    <x v="5"/>
    <x v="1"/>
    <x v="0"/>
    <x v="2"/>
    <x v="2"/>
    <x v="3"/>
    <x v="3"/>
    <x v="2"/>
    <x v="0"/>
    <x v="3"/>
    <x v="0"/>
    <x v="3"/>
    <x v="3"/>
    <x v="2"/>
    <x v="2"/>
    <x v="4"/>
    <x v="4"/>
    <x v="0"/>
    <x v="0"/>
    <x v="3"/>
    <x v="2"/>
    <x v="3"/>
    <x v="5"/>
    <x v="0"/>
    <x v="0"/>
    <x v="5"/>
    <x v="5"/>
    <x v="2"/>
    <x v="3"/>
    <x v="4"/>
    <x v="1"/>
    <x v="2"/>
    <x v="3"/>
    <x v="0"/>
    <x v="2"/>
    <x v="0"/>
    <x v="0"/>
    <x v="0"/>
    <x v="0"/>
    <x v="0"/>
    <x v="0"/>
    <x v="0"/>
    <x v="0"/>
    <x v="0"/>
    <x v="0"/>
  </r>
  <r>
    <x v="0"/>
    <x v="1"/>
    <x v="13"/>
    <x v="0"/>
    <x v="5"/>
    <x v="1"/>
    <x v="2"/>
    <x v="2"/>
    <x v="1"/>
    <x v="2"/>
    <x v="3"/>
    <x v="0"/>
    <x v="0"/>
    <x v="3"/>
    <x v="2"/>
    <x v="3"/>
    <x v="6"/>
    <x v="2"/>
    <x v="2"/>
    <x v="3"/>
    <x v="2"/>
    <x v="0"/>
    <x v="0"/>
    <x v="2"/>
    <x v="1"/>
    <x v="2"/>
    <x v="3"/>
    <x v="0"/>
    <x v="0"/>
    <x v="0"/>
    <x v="3"/>
    <x v="2"/>
    <x v="0"/>
    <x v="2"/>
    <x v="1"/>
    <x v="0"/>
    <x v="0"/>
    <x v="2"/>
    <x v="2"/>
    <x v="1"/>
    <x v="0"/>
    <x v="0"/>
    <x v="0"/>
    <x v="0"/>
    <x v="0"/>
    <x v="0"/>
    <x v="0"/>
    <x v="0"/>
    <x v="0"/>
  </r>
  <r>
    <x v="0"/>
    <x v="1"/>
    <x v="13"/>
    <x v="0"/>
    <x v="3"/>
    <x v="0"/>
    <x v="3"/>
    <x v="2"/>
    <x v="3"/>
    <x v="3"/>
    <x v="2"/>
    <x v="2"/>
    <x v="4"/>
    <x v="3"/>
    <x v="0"/>
    <x v="2"/>
    <x v="2"/>
    <x v="3"/>
    <x v="3"/>
    <x v="2"/>
    <x v="2"/>
    <x v="0"/>
    <x v="2"/>
    <x v="0"/>
    <x v="1"/>
    <x v="3"/>
    <x v="2"/>
    <x v="0"/>
    <x v="0"/>
    <x v="2"/>
    <x v="2"/>
    <x v="3"/>
    <x v="5"/>
    <x v="0"/>
    <x v="0"/>
    <x v="2"/>
    <x v="3"/>
    <x v="3"/>
    <x v="2"/>
    <x v="2"/>
    <x v="0"/>
    <x v="0"/>
    <x v="0"/>
    <x v="0"/>
    <x v="0"/>
    <x v="0"/>
    <x v="0"/>
    <x v="0"/>
    <x v="0"/>
  </r>
  <r>
    <x v="0"/>
    <x v="1"/>
    <x v="13"/>
    <x v="0"/>
    <x v="5"/>
    <x v="0"/>
    <x v="2"/>
    <x v="0"/>
    <x v="2"/>
    <x v="2"/>
    <x v="1"/>
    <x v="2"/>
    <x v="2"/>
    <x v="3"/>
    <x v="0"/>
    <x v="3"/>
    <x v="3"/>
    <x v="1"/>
    <x v="1"/>
    <x v="2"/>
    <x v="2"/>
    <x v="3"/>
    <x v="0"/>
    <x v="0"/>
    <x v="0"/>
    <x v="2"/>
    <x v="2"/>
    <x v="0"/>
    <x v="0"/>
    <x v="0"/>
    <x v="0"/>
    <x v="2"/>
    <x v="1"/>
    <x v="3"/>
    <x v="2"/>
    <x v="3"/>
    <x v="3"/>
    <x v="3"/>
    <x v="2"/>
    <x v="1"/>
    <x v="0"/>
    <x v="0"/>
    <x v="0"/>
    <x v="0"/>
    <x v="0"/>
    <x v="0"/>
    <x v="0"/>
    <x v="0"/>
    <x v="0"/>
  </r>
  <r>
    <x v="0"/>
    <x v="1"/>
    <x v="13"/>
    <x v="0"/>
    <x v="3"/>
    <x v="0"/>
    <x v="2"/>
    <x v="0"/>
    <x v="4"/>
    <x v="2"/>
    <x v="0"/>
    <x v="0"/>
    <x v="2"/>
    <x v="5"/>
    <x v="4"/>
    <x v="0"/>
    <x v="0"/>
    <x v="2"/>
    <x v="3"/>
    <x v="0"/>
    <x v="5"/>
    <x v="1"/>
    <x v="0"/>
    <x v="0"/>
    <x v="4"/>
    <x v="3"/>
    <x v="5"/>
    <x v="0"/>
    <x v="0"/>
    <x v="2"/>
    <x v="0"/>
    <x v="1"/>
    <x v="1"/>
    <x v="2"/>
    <x v="0"/>
    <x v="0"/>
    <x v="1"/>
    <x v="0"/>
    <x v="0"/>
    <x v="0"/>
    <x v="0"/>
    <x v="0"/>
    <x v="0"/>
    <x v="0"/>
    <x v="0"/>
    <x v="0"/>
    <x v="0"/>
    <x v="0"/>
    <x v="0"/>
  </r>
  <r>
    <x v="0"/>
    <x v="1"/>
    <x v="13"/>
    <x v="0"/>
    <x v="5"/>
    <x v="0"/>
    <x v="0"/>
    <x v="2"/>
    <x v="4"/>
    <x v="2"/>
    <x v="2"/>
    <x v="2"/>
    <x v="0"/>
    <x v="3"/>
    <x v="0"/>
    <x v="0"/>
    <x v="6"/>
    <x v="2"/>
    <x v="2"/>
    <x v="4"/>
    <x v="0"/>
    <x v="0"/>
    <x v="0"/>
    <x v="0"/>
    <x v="1"/>
    <x v="5"/>
    <x v="2"/>
    <x v="0"/>
    <x v="0"/>
    <x v="0"/>
    <x v="3"/>
    <x v="0"/>
    <x v="5"/>
    <x v="1"/>
    <x v="4"/>
    <x v="0"/>
    <x v="3"/>
    <x v="3"/>
    <x v="2"/>
    <x v="1"/>
    <x v="0"/>
    <x v="0"/>
    <x v="0"/>
    <x v="0"/>
    <x v="0"/>
    <x v="0"/>
    <x v="0"/>
    <x v="0"/>
    <x v="0"/>
  </r>
  <r>
    <x v="0"/>
    <x v="1"/>
    <x v="13"/>
    <x v="0"/>
    <x v="5"/>
    <x v="1"/>
    <x v="2"/>
    <x v="0"/>
    <x v="4"/>
    <x v="2"/>
    <x v="3"/>
    <x v="2"/>
    <x v="2"/>
    <x v="0"/>
    <x v="4"/>
    <x v="1"/>
    <x v="3"/>
    <x v="0"/>
    <x v="2"/>
    <x v="3"/>
    <x v="2"/>
    <x v="0"/>
    <x v="0"/>
    <x v="3"/>
    <x v="2"/>
    <x v="1"/>
    <x v="1"/>
    <x v="0"/>
    <x v="0"/>
    <x v="2"/>
    <x v="0"/>
    <x v="2"/>
    <x v="2"/>
    <x v="3"/>
    <x v="1"/>
    <x v="2"/>
    <x v="3"/>
    <x v="3"/>
    <x v="2"/>
    <x v="2"/>
    <x v="0"/>
    <x v="0"/>
    <x v="0"/>
    <x v="0"/>
    <x v="0"/>
    <x v="0"/>
    <x v="0"/>
    <x v="0"/>
    <x v="0"/>
  </r>
  <r>
    <x v="0"/>
    <x v="1"/>
    <x v="13"/>
    <x v="0"/>
    <x v="3"/>
    <x v="1"/>
    <x v="0"/>
    <x v="2"/>
    <x v="4"/>
    <x v="2"/>
    <x v="2"/>
    <x v="0"/>
    <x v="0"/>
    <x v="3"/>
    <x v="5"/>
    <x v="3"/>
    <x v="3"/>
    <x v="2"/>
    <x v="3"/>
    <x v="2"/>
    <x v="2"/>
    <x v="0"/>
    <x v="0"/>
    <x v="2"/>
    <x v="2"/>
    <x v="3"/>
    <x v="2"/>
    <x v="3"/>
    <x v="0"/>
    <x v="3"/>
    <x v="3"/>
    <x v="3"/>
    <x v="3"/>
    <x v="2"/>
    <x v="3"/>
    <x v="2"/>
    <x v="3"/>
    <x v="3"/>
    <x v="4"/>
    <x v="2"/>
    <x v="0"/>
    <x v="0"/>
    <x v="0"/>
    <x v="0"/>
    <x v="0"/>
    <x v="0"/>
    <x v="0"/>
    <x v="0"/>
    <x v="0"/>
  </r>
  <r>
    <x v="0"/>
    <x v="1"/>
    <x v="13"/>
    <x v="0"/>
    <x v="3"/>
    <x v="1"/>
    <x v="0"/>
    <x v="0"/>
    <x v="0"/>
    <x v="2"/>
    <x v="2"/>
    <x v="3"/>
    <x v="0"/>
    <x v="3"/>
    <x v="0"/>
    <x v="2"/>
    <x v="2"/>
    <x v="3"/>
    <x v="3"/>
    <x v="2"/>
    <x v="0"/>
    <x v="2"/>
    <x v="0"/>
    <x v="0"/>
    <x v="1"/>
    <x v="3"/>
    <x v="2"/>
    <x v="0"/>
    <x v="0"/>
    <x v="0"/>
    <x v="2"/>
    <x v="3"/>
    <x v="3"/>
    <x v="3"/>
    <x v="2"/>
    <x v="3"/>
    <x v="3"/>
    <x v="3"/>
    <x v="2"/>
    <x v="2"/>
    <x v="0"/>
    <x v="0"/>
    <x v="0"/>
    <x v="0"/>
    <x v="0"/>
    <x v="0"/>
    <x v="0"/>
    <x v="0"/>
    <x v="0"/>
  </r>
  <r>
    <x v="0"/>
    <x v="1"/>
    <x v="13"/>
    <x v="0"/>
    <x v="3"/>
    <x v="0"/>
    <x v="0"/>
    <x v="2"/>
    <x v="2"/>
    <x v="0"/>
    <x v="0"/>
    <x v="0"/>
    <x v="0"/>
    <x v="3"/>
    <x v="0"/>
    <x v="3"/>
    <x v="3"/>
    <x v="0"/>
    <x v="2"/>
    <x v="0"/>
    <x v="5"/>
    <x v="0"/>
    <x v="0"/>
    <x v="0"/>
    <x v="4"/>
    <x v="2"/>
    <x v="0"/>
    <x v="3"/>
    <x v="0"/>
    <x v="0"/>
    <x v="2"/>
    <x v="0"/>
    <x v="2"/>
    <x v="2"/>
    <x v="2"/>
    <x v="2"/>
    <x v="3"/>
    <x v="0"/>
    <x v="0"/>
    <x v="0"/>
    <x v="0"/>
    <x v="0"/>
    <x v="0"/>
    <x v="0"/>
    <x v="0"/>
    <x v="0"/>
    <x v="0"/>
    <x v="0"/>
    <x v="0"/>
  </r>
  <r>
    <x v="0"/>
    <x v="1"/>
    <x v="13"/>
    <x v="0"/>
    <x v="3"/>
    <x v="1"/>
    <x v="2"/>
    <x v="3"/>
    <x v="4"/>
    <x v="0"/>
    <x v="0"/>
    <x v="0"/>
    <x v="1"/>
    <x v="5"/>
    <x v="4"/>
    <x v="0"/>
    <x v="6"/>
    <x v="0"/>
    <x v="3"/>
    <x v="0"/>
    <x v="5"/>
    <x v="1"/>
    <x v="1"/>
    <x v="0"/>
    <x v="4"/>
    <x v="2"/>
    <x v="4"/>
    <x v="4"/>
    <x v="2"/>
    <x v="4"/>
    <x v="4"/>
    <x v="4"/>
    <x v="4"/>
    <x v="4"/>
    <x v="4"/>
    <x v="4"/>
    <x v="4"/>
    <x v="2"/>
    <x v="3"/>
    <x v="3"/>
    <x v="0"/>
    <x v="0"/>
    <x v="0"/>
    <x v="0"/>
    <x v="0"/>
    <x v="0"/>
    <x v="0"/>
    <x v="0"/>
    <x v="0"/>
  </r>
  <r>
    <x v="0"/>
    <x v="1"/>
    <x v="13"/>
    <x v="0"/>
    <x v="5"/>
    <x v="1"/>
    <x v="2"/>
    <x v="0"/>
    <x v="0"/>
    <x v="1"/>
    <x v="3"/>
    <x v="0"/>
    <x v="2"/>
    <x v="0"/>
    <x v="2"/>
    <x v="0"/>
    <x v="6"/>
    <x v="2"/>
    <x v="0"/>
    <x v="0"/>
    <x v="4"/>
    <x v="0"/>
    <x v="2"/>
    <x v="2"/>
    <x v="4"/>
    <x v="3"/>
    <x v="2"/>
    <x v="0"/>
    <x v="4"/>
    <x v="0"/>
    <x v="2"/>
    <x v="2"/>
    <x v="3"/>
    <x v="4"/>
    <x v="0"/>
    <x v="0"/>
    <x v="0"/>
    <x v="0"/>
    <x v="4"/>
    <x v="0"/>
    <x v="0"/>
    <x v="0"/>
    <x v="0"/>
    <x v="0"/>
    <x v="0"/>
    <x v="0"/>
    <x v="0"/>
    <x v="0"/>
    <x v="0"/>
  </r>
  <r>
    <x v="0"/>
    <x v="1"/>
    <x v="13"/>
    <x v="0"/>
    <x v="3"/>
    <x v="0"/>
    <x v="2"/>
    <x v="0"/>
    <x v="0"/>
    <x v="2"/>
    <x v="3"/>
    <x v="4"/>
    <x v="0"/>
    <x v="0"/>
    <x v="4"/>
    <x v="0"/>
    <x v="0"/>
    <x v="0"/>
    <x v="2"/>
    <x v="0"/>
    <x v="5"/>
    <x v="0"/>
    <x v="4"/>
    <x v="0"/>
    <x v="4"/>
    <x v="3"/>
    <x v="2"/>
    <x v="0"/>
    <x v="0"/>
    <x v="2"/>
    <x v="0"/>
    <x v="2"/>
    <x v="0"/>
    <x v="4"/>
    <x v="4"/>
    <x v="4"/>
    <x v="0"/>
    <x v="0"/>
    <x v="3"/>
    <x v="0"/>
    <x v="0"/>
    <x v="0"/>
    <x v="0"/>
    <x v="0"/>
    <x v="0"/>
    <x v="0"/>
    <x v="0"/>
    <x v="0"/>
    <x v="0"/>
  </r>
  <r>
    <x v="0"/>
    <x v="1"/>
    <x v="13"/>
    <x v="0"/>
    <x v="3"/>
    <x v="0"/>
    <x v="3"/>
    <x v="2"/>
    <x v="0"/>
    <x v="0"/>
    <x v="3"/>
    <x v="2"/>
    <x v="4"/>
    <x v="3"/>
    <x v="5"/>
    <x v="2"/>
    <x v="3"/>
    <x v="2"/>
    <x v="2"/>
    <x v="0"/>
    <x v="5"/>
    <x v="0"/>
    <x v="0"/>
    <x v="0"/>
    <x v="1"/>
    <x v="3"/>
    <x v="2"/>
    <x v="2"/>
    <x v="0"/>
    <x v="0"/>
    <x v="2"/>
    <x v="2"/>
    <x v="0"/>
    <x v="2"/>
    <x v="1"/>
    <x v="2"/>
    <x v="3"/>
    <x v="3"/>
    <x v="0"/>
    <x v="2"/>
    <x v="0"/>
    <x v="0"/>
    <x v="0"/>
    <x v="0"/>
    <x v="0"/>
    <x v="0"/>
    <x v="0"/>
    <x v="0"/>
    <x v="0"/>
  </r>
  <r>
    <x v="0"/>
    <x v="1"/>
    <x v="13"/>
    <x v="0"/>
    <x v="3"/>
    <x v="1"/>
    <x v="4"/>
    <x v="1"/>
    <x v="4"/>
    <x v="0"/>
    <x v="0"/>
    <x v="0"/>
    <x v="5"/>
    <x v="3"/>
    <x v="5"/>
    <x v="2"/>
    <x v="2"/>
    <x v="2"/>
    <x v="0"/>
    <x v="3"/>
    <x v="2"/>
    <x v="0"/>
    <x v="3"/>
    <x v="0"/>
    <x v="0"/>
    <x v="4"/>
    <x v="4"/>
    <x v="4"/>
    <x v="4"/>
    <x v="3"/>
    <x v="4"/>
    <x v="4"/>
    <x v="0"/>
    <x v="2"/>
    <x v="4"/>
    <x v="1"/>
    <x v="3"/>
    <x v="5"/>
    <x v="3"/>
    <x v="2"/>
    <x v="0"/>
    <x v="0"/>
    <x v="0"/>
    <x v="0"/>
    <x v="0"/>
    <x v="0"/>
    <x v="0"/>
    <x v="0"/>
    <x v="0"/>
  </r>
  <r>
    <x v="0"/>
    <x v="1"/>
    <x v="13"/>
    <x v="0"/>
    <x v="3"/>
    <x v="1"/>
    <x v="2"/>
    <x v="3"/>
    <x v="0"/>
    <x v="3"/>
    <x v="0"/>
    <x v="4"/>
    <x v="0"/>
    <x v="5"/>
    <x v="4"/>
    <x v="4"/>
    <x v="6"/>
    <x v="2"/>
    <x v="3"/>
    <x v="2"/>
    <x v="5"/>
    <x v="0"/>
    <x v="0"/>
    <x v="2"/>
    <x v="2"/>
    <x v="2"/>
    <x v="2"/>
    <x v="0"/>
    <x v="4"/>
    <x v="2"/>
    <x v="2"/>
    <x v="0"/>
    <x v="3"/>
    <x v="4"/>
    <x v="4"/>
    <x v="4"/>
    <x v="0"/>
    <x v="5"/>
    <x v="2"/>
    <x v="0"/>
    <x v="0"/>
    <x v="0"/>
    <x v="0"/>
    <x v="0"/>
    <x v="0"/>
    <x v="0"/>
    <x v="0"/>
    <x v="0"/>
    <x v="0"/>
  </r>
  <r>
    <x v="0"/>
    <x v="1"/>
    <x v="13"/>
    <x v="0"/>
    <x v="3"/>
    <x v="1"/>
    <x v="2"/>
    <x v="0"/>
    <x v="0"/>
    <x v="0"/>
    <x v="0"/>
    <x v="4"/>
    <x v="1"/>
    <x v="3"/>
    <x v="0"/>
    <x v="0"/>
    <x v="6"/>
    <x v="0"/>
    <x v="2"/>
    <x v="4"/>
    <x v="5"/>
    <x v="0"/>
    <x v="1"/>
    <x v="0"/>
    <x v="2"/>
    <x v="3"/>
    <x v="5"/>
    <x v="0"/>
    <x v="4"/>
    <x v="3"/>
    <x v="4"/>
    <x v="4"/>
    <x v="4"/>
    <x v="4"/>
    <x v="1"/>
    <x v="0"/>
    <x v="1"/>
    <x v="5"/>
    <x v="1"/>
    <x v="0"/>
    <x v="0"/>
    <x v="0"/>
    <x v="0"/>
    <x v="0"/>
    <x v="0"/>
    <x v="0"/>
    <x v="0"/>
    <x v="0"/>
    <x v="0"/>
  </r>
  <r>
    <x v="0"/>
    <x v="1"/>
    <x v="13"/>
    <x v="0"/>
    <x v="3"/>
    <x v="0"/>
    <x v="0"/>
    <x v="3"/>
    <x v="2"/>
    <x v="2"/>
    <x v="0"/>
    <x v="0"/>
    <x v="4"/>
    <x v="3"/>
    <x v="0"/>
    <x v="3"/>
    <x v="0"/>
    <x v="3"/>
    <x v="2"/>
    <x v="0"/>
    <x v="0"/>
    <x v="0"/>
    <x v="0"/>
    <x v="2"/>
    <x v="2"/>
    <x v="2"/>
    <x v="2"/>
    <x v="0"/>
    <x v="0"/>
    <x v="0"/>
    <x v="2"/>
    <x v="3"/>
    <x v="3"/>
    <x v="0"/>
    <x v="0"/>
    <x v="2"/>
    <x v="0"/>
    <x v="3"/>
    <x v="2"/>
    <x v="1"/>
    <x v="0"/>
    <x v="0"/>
    <x v="0"/>
    <x v="0"/>
    <x v="0"/>
    <x v="0"/>
    <x v="0"/>
    <x v="0"/>
    <x v="0"/>
  </r>
  <r>
    <x v="0"/>
    <x v="1"/>
    <x v="13"/>
    <x v="0"/>
    <x v="3"/>
    <x v="0"/>
    <x v="2"/>
    <x v="2"/>
    <x v="0"/>
    <x v="2"/>
    <x v="5"/>
    <x v="3"/>
    <x v="0"/>
    <x v="3"/>
    <x v="5"/>
    <x v="3"/>
    <x v="3"/>
    <x v="2"/>
    <x v="2"/>
    <x v="2"/>
    <x v="2"/>
    <x v="3"/>
    <x v="0"/>
    <x v="0"/>
    <x v="1"/>
    <x v="3"/>
    <x v="5"/>
    <x v="0"/>
    <x v="0"/>
    <x v="2"/>
    <x v="0"/>
    <x v="3"/>
    <x v="3"/>
    <x v="1"/>
    <x v="1"/>
    <x v="2"/>
    <x v="3"/>
    <x v="3"/>
    <x v="2"/>
    <x v="2"/>
    <x v="0"/>
    <x v="0"/>
    <x v="0"/>
    <x v="0"/>
    <x v="0"/>
    <x v="0"/>
    <x v="0"/>
    <x v="0"/>
    <x v="0"/>
  </r>
  <r>
    <x v="0"/>
    <x v="1"/>
    <x v="13"/>
    <x v="0"/>
    <x v="3"/>
    <x v="1"/>
    <x v="4"/>
    <x v="3"/>
    <x v="4"/>
    <x v="0"/>
    <x v="0"/>
    <x v="4"/>
    <x v="3"/>
    <x v="4"/>
    <x v="3"/>
    <x v="4"/>
    <x v="5"/>
    <x v="0"/>
    <x v="0"/>
    <x v="0"/>
    <x v="3"/>
    <x v="4"/>
    <x v="3"/>
    <x v="0"/>
    <x v="4"/>
    <x v="4"/>
    <x v="4"/>
    <x v="4"/>
    <x v="2"/>
    <x v="4"/>
    <x v="4"/>
    <x v="4"/>
    <x v="4"/>
    <x v="4"/>
    <x v="4"/>
    <x v="4"/>
    <x v="4"/>
    <x v="2"/>
    <x v="3"/>
    <x v="3"/>
    <x v="0"/>
    <x v="0"/>
    <x v="0"/>
    <x v="0"/>
    <x v="0"/>
    <x v="0"/>
    <x v="0"/>
    <x v="0"/>
    <x v="0"/>
  </r>
  <r>
    <x v="0"/>
    <x v="1"/>
    <x v="13"/>
    <x v="0"/>
    <x v="3"/>
    <x v="1"/>
    <x v="0"/>
    <x v="0"/>
    <x v="0"/>
    <x v="2"/>
    <x v="3"/>
    <x v="0"/>
    <x v="2"/>
    <x v="0"/>
    <x v="6"/>
    <x v="0"/>
    <x v="0"/>
    <x v="3"/>
    <x v="2"/>
    <x v="2"/>
    <x v="0"/>
    <x v="0"/>
    <x v="0"/>
    <x v="2"/>
    <x v="1"/>
    <x v="3"/>
    <x v="0"/>
    <x v="1"/>
    <x v="4"/>
    <x v="3"/>
    <x v="3"/>
    <x v="2"/>
    <x v="0"/>
    <x v="2"/>
    <x v="0"/>
    <x v="0"/>
    <x v="0"/>
    <x v="5"/>
    <x v="1"/>
    <x v="0"/>
    <x v="0"/>
    <x v="0"/>
    <x v="0"/>
    <x v="0"/>
    <x v="0"/>
    <x v="0"/>
    <x v="0"/>
    <x v="0"/>
    <x v="0"/>
  </r>
  <r>
    <x v="0"/>
    <x v="1"/>
    <x v="13"/>
    <x v="0"/>
    <x v="3"/>
    <x v="1"/>
    <x v="0"/>
    <x v="2"/>
    <x v="2"/>
    <x v="3"/>
    <x v="2"/>
    <x v="3"/>
    <x v="0"/>
    <x v="0"/>
    <x v="5"/>
    <x v="3"/>
    <x v="3"/>
    <x v="2"/>
    <x v="4"/>
    <x v="4"/>
    <x v="4"/>
    <x v="0"/>
    <x v="0"/>
    <x v="2"/>
    <x v="1"/>
    <x v="3"/>
    <x v="0"/>
    <x v="1"/>
    <x v="4"/>
    <x v="0"/>
    <x v="3"/>
    <x v="2"/>
    <x v="3"/>
    <x v="3"/>
    <x v="2"/>
    <x v="2"/>
    <x v="0"/>
    <x v="0"/>
    <x v="1"/>
    <x v="0"/>
    <x v="0"/>
    <x v="0"/>
    <x v="0"/>
    <x v="0"/>
    <x v="0"/>
    <x v="0"/>
    <x v="0"/>
    <x v="0"/>
    <x v="0"/>
  </r>
  <r>
    <x v="0"/>
    <x v="1"/>
    <x v="9"/>
    <x v="0"/>
    <x v="5"/>
    <x v="1"/>
    <x v="3"/>
    <x v="0"/>
    <x v="0"/>
    <x v="3"/>
    <x v="2"/>
    <x v="0"/>
    <x v="0"/>
    <x v="0"/>
    <x v="5"/>
    <x v="3"/>
    <x v="6"/>
    <x v="1"/>
    <x v="1"/>
    <x v="4"/>
    <x v="2"/>
    <x v="1"/>
    <x v="0"/>
    <x v="2"/>
    <x v="4"/>
    <x v="2"/>
    <x v="3"/>
    <x v="0"/>
    <x v="0"/>
    <x v="2"/>
    <x v="0"/>
    <x v="3"/>
    <x v="0"/>
    <x v="3"/>
    <x v="3"/>
    <x v="3"/>
    <x v="3"/>
    <x v="3"/>
    <x v="2"/>
    <x v="2"/>
    <x v="0"/>
    <x v="0"/>
    <x v="0"/>
    <x v="0"/>
    <x v="0"/>
    <x v="0"/>
    <x v="0"/>
    <x v="0"/>
    <x v="0"/>
  </r>
  <r>
    <x v="0"/>
    <x v="1"/>
    <x v="9"/>
    <x v="0"/>
    <x v="5"/>
    <x v="1"/>
    <x v="2"/>
    <x v="0"/>
    <x v="0"/>
    <x v="0"/>
    <x v="0"/>
    <x v="0"/>
    <x v="4"/>
    <x v="0"/>
    <x v="2"/>
    <x v="0"/>
    <x v="0"/>
    <x v="3"/>
    <x v="2"/>
    <x v="3"/>
    <x v="2"/>
    <x v="0"/>
    <x v="2"/>
    <x v="0"/>
    <x v="1"/>
    <x v="2"/>
    <x v="0"/>
    <x v="0"/>
    <x v="0"/>
    <x v="2"/>
    <x v="1"/>
    <x v="0"/>
    <x v="0"/>
    <x v="3"/>
    <x v="1"/>
    <x v="0"/>
    <x v="0"/>
    <x v="0"/>
    <x v="0"/>
    <x v="2"/>
    <x v="0"/>
    <x v="0"/>
    <x v="0"/>
    <x v="0"/>
    <x v="0"/>
    <x v="0"/>
    <x v="0"/>
    <x v="0"/>
    <x v="0"/>
  </r>
  <r>
    <x v="0"/>
    <x v="1"/>
    <x v="9"/>
    <x v="0"/>
    <x v="5"/>
    <x v="1"/>
    <x v="2"/>
    <x v="2"/>
    <x v="0"/>
    <x v="3"/>
    <x v="2"/>
    <x v="0"/>
    <x v="5"/>
    <x v="3"/>
    <x v="0"/>
    <x v="2"/>
    <x v="3"/>
    <x v="3"/>
    <x v="2"/>
    <x v="2"/>
    <x v="0"/>
    <x v="2"/>
    <x v="0"/>
    <x v="2"/>
    <x v="1"/>
    <x v="2"/>
    <x v="0"/>
    <x v="3"/>
    <x v="0"/>
    <x v="0"/>
    <x v="1"/>
    <x v="1"/>
    <x v="2"/>
    <x v="2"/>
    <x v="1"/>
    <x v="2"/>
    <x v="3"/>
    <x v="0"/>
    <x v="0"/>
    <x v="0"/>
    <x v="0"/>
    <x v="0"/>
    <x v="0"/>
    <x v="0"/>
    <x v="0"/>
    <x v="0"/>
    <x v="0"/>
    <x v="0"/>
    <x v="0"/>
  </r>
  <r>
    <x v="0"/>
    <x v="1"/>
    <x v="9"/>
    <x v="0"/>
    <x v="5"/>
    <x v="1"/>
    <x v="3"/>
    <x v="2"/>
    <x v="0"/>
    <x v="3"/>
    <x v="2"/>
    <x v="4"/>
    <x v="4"/>
    <x v="2"/>
    <x v="5"/>
    <x v="3"/>
    <x v="5"/>
    <x v="3"/>
    <x v="4"/>
    <x v="2"/>
    <x v="2"/>
    <x v="0"/>
    <x v="4"/>
    <x v="4"/>
    <x v="2"/>
    <x v="5"/>
    <x v="3"/>
    <x v="0"/>
    <x v="4"/>
    <x v="0"/>
    <x v="0"/>
    <x v="2"/>
    <x v="5"/>
    <x v="3"/>
    <x v="1"/>
    <x v="2"/>
    <x v="0"/>
    <x v="3"/>
    <x v="0"/>
    <x v="2"/>
    <x v="0"/>
    <x v="0"/>
    <x v="0"/>
    <x v="0"/>
    <x v="0"/>
    <x v="0"/>
    <x v="0"/>
    <x v="0"/>
    <x v="0"/>
  </r>
  <r>
    <x v="0"/>
    <x v="1"/>
    <x v="9"/>
    <x v="0"/>
    <x v="5"/>
    <x v="0"/>
    <x v="0"/>
    <x v="2"/>
    <x v="4"/>
    <x v="2"/>
    <x v="1"/>
    <x v="0"/>
    <x v="2"/>
    <x v="0"/>
    <x v="0"/>
    <x v="3"/>
    <x v="3"/>
    <x v="0"/>
    <x v="1"/>
    <x v="2"/>
    <x v="5"/>
    <x v="3"/>
    <x v="0"/>
    <x v="0"/>
    <x v="3"/>
    <x v="3"/>
    <x v="2"/>
    <x v="0"/>
    <x v="0"/>
    <x v="2"/>
    <x v="0"/>
    <x v="2"/>
    <x v="3"/>
    <x v="0"/>
    <x v="2"/>
    <x v="3"/>
    <x v="3"/>
    <x v="3"/>
    <x v="2"/>
    <x v="2"/>
    <x v="0"/>
    <x v="0"/>
    <x v="0"/>
    <x v="0"/>
    <x v="0"/>
    <x v="0"/>
    <x v="0"/>
    <x v="0"/>
    <x v="0"/>
  </r>
  <r>
    <x v="0"/>
    <x v="1"/>
    <x v="9"/>
    <x v="0"/>
    <x v="5"/>
    <x v="1"/>
    <x v="4"/>
    <x v="0"/>
    <x v="2"/>
    <x v="4"/>
    <x v="3"/>
    <x v="2"/>
    <x v="0"/>
    <x v="0"/>
    <x v="2"/>
    <x v="3"/>
    <x v="3"/>
    <x v="3"/>
    <x v="2"/>
    <x v="4"/>
    <x v="4"/>
    <x v="0"/>
    <x v="0"/>
    <x v="2"/>
    <x v="3"/>
    <x v="2"/>
    <x v="0"/>
    <x v="0"/>
    <x v="0"/>
    <x v="0"/>
    <x v="2"/>
    <x v="3"/>
    <x v="3"/>
    <x v="3"/>
    <x v="3"/>
    <x v="0"/>
    <x v="3"/>
    <x v="3"/>
    <x v="2"/>
    <x v="2"/>
    <x v="0"/>
    <x v="0"/>
    <x v="0"/>
    <x v="0"/>
    <x v="0"/>
    <x v="0"/>
    <x v="0"/>
    <x v="0"/>
    <x v="0"/>
  </r>
  <r>
    <x v="0"/>
    <x v="1"/>
    <x v="9"/>
    <x v="0"/>
    <x v="5"/>
    <x v="1"/>
    <x v="0"/>
    <x v="2"/>
    <x v="3"/>
    <x v="2"/>
    <x v="2"/>
    <x v="2"/>
    <x v="4"/>
    <x v="3"/>
    <x v="0"/>
    <x v="2"/>
    <x v="0"/>
    <x v="3"/>
    <x v="4"/>
    <x v="3"/>
    <x v="2"/>
    <x v="3"/>
    <x v="0"/>
    <x v="2"/>
    <x v="0"/>
    <x v="3"/>
    <x v="2"/>
    <x v="0"/>
    <x v="0"/>
    <x v="0"/>
    <x v="0"/>
    <x v="3"/>
    <x v="5"/>
    <x v="1"/>
    <x v="3"/>
    <x v="3"/>
    <x v="0"/>
    <x v="0"/>
    <x v="2"/>
    <x v="2"/>
    <x v="0"/>
    <x v="0"/>
    <x v="0"/>
    <x v="0"/>
    <x v="0"/>
    <x v="0"/>
    <x v="0"/>
    <x v="0"/>
    <x v="0"/>
  </r>
  <r>
    <x v="0"/>
    <x v="1"/>
    <x v="9"/>
    <x v="0"/>
    <x v="5"/>
    <x v="0"/>
    <x v="2"/>
    <x v="0"/>
    <x v="0"/>
    <x v="2"/>
    <x v="3"/>
    <x v="0"/>
    <x v="0"/>
    <x v="3"/>
    <x v="0"/>
    <x v="3"/>
    <x v="3"/>
    <x v="2"/>
    <x v="2"/>
    <x v="4"/>
    <x v="0"/>
    <x v="0"/>
    <x v="0"/>
    <x v="2"/>
    <x v="1"/>
    <x v="3"/>
    <x v="2"/>
    <x v="0"/>
    <x v="0"/>
    <x v="2"/>
    <x v="0"/>
    <x v="2"/>
    <x v="2"/>
    <x v="3"/>
    <x v="0"/>
    <x v="2"/>
    <x v="0"/>
    <x v="0"/>
    <x v="0"/>
    <x v="2"/>
    <x v="0"/>
    <x v="0"/>
    <x v="0"/>
    <x v="0"/>
    <x v="0"/>
    <x v="0"/>
    <x v="0"/>
    <x v="0"/>
    <x v="0"/>
  </r>
  <r>
    <x v="0"/>
    <x v="1"/>
    <x v="9"/>
    <x v="0"/>
    <x v="5"/>
    <x v="0"/>
    <x v="2"/>
    <x v="0"/>
    <x v="0"/>
    <x v="2"/>
    <x v="0"/>
    <x v="4"/>
    <x v="2"/>
    <x v="4"/>
    <x v="2"/>
    <x v="3"/>
    <x v="6"/>
    <x v="2"/>
    <x v="3"/>
    <x v="2"/>
    <x v="2"/>
    <x v="3"/>
    <x v="2"/>
    <x v="0"/>
    <x v="2"/>
    <x v="0"/>
    <x v="3"/>
    <x v="0"/>
    <x v="0"/>
    <x v="0"/>
    <x v="3"/>
    <x v="1"/>
    <x v="3"/>
    <x v="2"/>
    <x v="3"/>
    <x v="4"/>
    <x v="3"/>
    <x v="0"/>
    <x v="0"/>
    <x v="2"/>
    <x v="0"/>
    <x v="0"/>
    <x v="0"/>
    <x v="0"/>
    <x v="0"/>
    <x v="0"/>
    <x v="0"/>
    <x v="0"/>
    <x v="0"/>
  </r>
  <r>
    <x v="0"/>
    <x v="1"/>
    <x v="9"/>
    <x v="0"/>
    <x v="5"/>
    <x v="1"/>
    <x v="2"/>
    <x v="0"/>
    <x v="1"/>
    <x v="0"/>
    <x v="1"/>
    <x v="0"/>
    <x v="0"/>
    <x v="0"/>
    <x v="0"/>
    <x v="0"/>
    <x v="0"/>
    <x v="2"/>
    <x v="3"/>
    <x v="1"/>
    <x v="0"/>
    <x v="1"/>
    <x v="2"/>
    <x v="2"/>
    <x v="0"/>
    <x v="2"/>
    <x v="3"/>
    <x v="5"/>
    <x v="0"/>
    <x v="3"/>
    <x v="3"/>
    <x v="1"/>
    <x v="1"/>
    <x v="4"/>
    <x v="1"/>
    <x v="0"/>
    <x v="0"/>
    <x v="0"/>
    <x v="0"/>
    <x v="2"/>
    <x v="0"/>
    <x v="0"/>
    <x v="0"/>
    <x v="0"/>
    <x v="0"/>
    <x v="0"/>
    <x v="0"/>
    <x v="0"/>
    <x v="0"/>
  </r>
  <r>
    <x v="0"/>
    <x v="1"/>
    <x v="9"/>
    <x v="0"/>
    <x v="5"/>
    <x v="1"/>
    <x v="0"/>
    <x v="2"/>
    <x v="0"/>
    <x v="3"/>
    <x v="2"/>
    <x v="3"/>
    <x v="0"/>
    <x v="3"/>
    <x v="0"/>
    <x v="2"/>
    <x v="6"/>
    <x v="4"/>
    <x v="2"/>
    <x v="4"/>
    <x v="0"/>
    <x v="3"/>
    <x v="0"/>
    <x v="3"/>
    <x v="2"/>
    <x v="3"/>
    <x v="0"/>
    <x v="3"/>
    <x v="4"/>
    <x v="2"/>
    <x v="0"/>
    <x v="2"/>
    <x v="0"/>
    <x v="1"/>
    <x v="1"/>
    <x v="3"/>
    <x v="3"/>
    <x v="3"/>
    <x v="2"/>
    <x v="2"/>
    <x v="0"/>
    <x v="0"/>
    <x v="0"/>
    <x v="0"/>
    <x v="0"/>
    <x v="0"/>
    <x v="0"/>
    <x v="0"/>
    <x v="0"/>
  </r>
  <r>
    <x v="0"/>
    <x v="1"/>
    <x v="9"/>
    <x v="0"/>
    <x v="5"/>
    <x v="1"/>
    <x v="2"/>
    <x v="0"/>
    <x v="4"/>
    <x v="3"/>
    <x v="3"/>
    <x v="2"/>
    <x v="4"/>
    <x v="3"/>
    <x v="0"/>
    <x v="3"/>
    <x v="3"/>
    <x v="4"/>
    <x v="3"/>
    <x v="2"/>
    <x v="4"/>
    <x v="0"/>
    <x v="4"/>
    <x v="3"/>
    <x v="1"/>
    <x v="0"/>
    <x v="0"/>
    <x v="0"/>
    <x v="4"/>
    <x v="2"/>
    <x v="0"/>
    <x v="2"/>
    <x v="3"/>
    <x v="1"/>
    <x v="3"/>
    <x v="2"/>
    <x v="0"/>
    <x v="3"/>
    <x v="2"/>
    <x v="2"/>
    <x v="0"/>
    <x v="0"/>
    <x v="0"/>
    <x v="0"/>
    <x v="0"/>
    <x v="0"/>
    <x v="0"/>
    <x v="0"/>
    <x v="0"/>
  </r>
  <r>
    <x v="0"/>
    <x v="1"/>
    <x v="9"/>
    <x v="0"/>
    <x v="5"/>
    <x v="1"/>
    <x v="2"/>
    <x v="0"/>
    <x v="0"/>
    <x v="3"/>
    <x v="3"/>
    <x v="2"/>
    <x v="2"/>
    <x v="3"/>
    <x v="0"/>
    <x v="3"/>
    <x v="0"/>
    <x v="2"/>
    <x v="4"/>
    <x v="2"/>
    <x v="0"/>
    <x v="0"/>
    <x v="2"/>
    <x v="2"/>
    <x v="1"/>
    <x v="0"/>
    <x v="3"/>
    <x v="0"/>
    <x v="0"/>
    <x v="0"/>
    <x v="5"/>
    <x v="2"/>
    <x v="0"/>
    <x v="1"/>
    <x v="1"/>
    <x v="2"/>
    <x v="3"/>
    <x v="3"/>
    <x v="2"/>
    <x v="2"/>
    <x v="0"/>
    <x v="0"/>
    <x v="0"/>
    <x v="0"/>
    <x v="0"/>
    <x v="0"/>
    <x v="0"/>
    <x v="0"/>
    <x v="0"/>
  </r>
  <r>
    <x v="0"/>
    <x v="1"/>
    <x v="9"/>
    <x v="0"/>
    <x v="5"/>
    <x v="0"/>
    <x v="0"/>
    <x v="4"/>
    <x v="0"/>
    <x v="0"/>
    <x v="1"/>
    <x v="4"/>
    <x v="0"/>
    <x v="5"/>
    <x v="3"/>
    <x v="0"/>
    <x v="6"/>
    <x v="2"/>
    <x v="3"/>
    <x v="2"/>
    <x v="2"/>
    <x v="4"/>
    <x v="3"/>
    <x v="2"/>
    <x v="4"/>
    <x v="2"/>
    <x v="2"/>
    <x v="3"/>
    <x v="0"/>
    <x v="3"/>
    <x v="2"/>
    <x v="2"/>
    <x v="0"/>
    <x v="2"/>
    <x v="0"/>
    <x v="0"/>
    <x v="0"/>
    <x v="0"/>
    <x v="4"/>
    <x v="0"/>
    <x v="0"/>
    <x v="0"/>
    <x v="0"/>
    <x v="0"/>
    <x v="0"/>
    <x v="0"/>
    <x v="0"/>
    <x v="0"/>
    <x v="0"/>
  </r>
  <r>
    <x v="0"/>
    <x v="1"/>
    <x v="9"/>
    <x v="0"/>
    <x v="5"/>
    <x v="1"/>
    <x v="0"/>
    <x v="0"/>
    <x v="2"/>
    <x v="3"/>
    <x v="2"/>
    <x v="2"/>
    <x v="0"/>
    <x v="3"/>
    <x v="0"/>
    <x v="3"/>
    <x v="0"/>
    <x v="3"/>
    <x v="5"/>
    <x v="1"/>
    <x v="6"/>
    <x v="1"/>
    <x v="1"/>
    <x v="3"/>
    <x v="2"/>
    <x v="2"/>
    <x v="0"/>
    <x v="1"/>
    <x v="0"/>
    <x v="2"/>
    <x v="2"/>
    <x v="1"/>
    <x v="3"/>
    <x v="0"/>
    <x v="0"/>
    <x v="2"/>
    <x v="0"/>
    <x v="0"/>
    <x v="0"/>
    <x v="0"/>
    <x v="0"/>
    <x v="0"/>
    <x v="0"/>
    <x v="0"/>
    <x v="0"/>
    <x v="0"/>
    <x v="0"/>
    <x v="0"/>
    <x v="0"/>
  </r>
  <r>
    <x v="0"/>
    <x v="1"/>
    <x v="9"/>
    <x v="0"/>
    <x v="5"/>
    <x v="1"/>
    <x v="0"/>
    <x v="0"/>
    <x v="2"/>
    <x v="2"/>
    <x v="2"/>
    <x v="3"/>
    <x v="0"/>
    <x v="3"/>
    <x v="0"/>
    <x v="3"/>
    <x v="0"/>
    <x v="3"/>
    <x v="1"/>
    <x v="2"/>
    <x v="2"/>
    <x v="0"/>
    <x v="2"/>
    <x v="3"/>
    <x v="2"/>
    <x v="2"/>
    <x v="0"/>
    <x v="0"/>
    <x v="0"/>
    <x v="2"/>
    <x v="0"/>
    <x v="2"/>
    <x v="3"/>
    <x v="1"/>
    <x v="3"/>
    <x v="2"/>
    <x v="3"/>
    <x v="3"/>
    <x v="2"/>
    <x v="2"/>
    <x v="0"/>
    <x v="0"/>
    <x v="0"/>
    <x v="0"/>
    <x v="0"/>
    <x v="0"/>
    <x v="0"/>
    <x v="0"/>
    <x v="0"/>
  </r>
  <r>
    <x v="0"/>
    <x v="1"/>
    <x v="10"/>
    <x v="0"/>
    <x v="5"/>
    <x v="0"/>
    <x v="2"/>
    <x v="0"/>
    <x v="2"/>
    <x v="2"/>
    <x v="3"/>
    <x v="2"/>
    <x v="5"/>
    <x v="0"/>
    <x v="2"/>
    <x v="0"/>
    <x v="5"/>
    <x v="2"/>
    <x v="3"/>
    <x v="0"/>
    <x v="4"/>
    <x v="1"/>
    <x v="2"/>
    <x v="0"/>
    <x v="1"/>
    <x v="0"/>
    <x v="3"/>
    <x v="0"/>
    <x v="0"/>
    <x v="1"/>
    <x v="1"/>
    <x v="4"/>
    <x v="4"/>
    <x v="4"/>
    <x v="0"/>
    <x v="1"/>
    <x v="4"/>
    <x v="1"/>
    <x v="3"/>
    <x v="3"/>
    <x v="0"/>
    <x v="0"/>
    <x v="0"/>
    <x v="0"/>
    <x v="0"/>
    <x v="0"/>
    <x v="0"/>
    <x v="0"/>
    <x v="0"/>
  </r>
  <r>
    <x v="0"/>
    <x v="1"/>
    <x v="9"/>
    <x v="0"/>
    <x v="5"/>
    <x v="0"/>
    <x v="2"/>
    <x v="0"/>
    <x v="0"/>
    <x v="2"/>
    <x v="0"/>
    <x v="0"/>
    <x v="0"/>
    <x v="0"/>
    <x v="6"/>
    <x v="3"/>
    <x v="6"/>
    <x v="3"/>
    <x v="3"/>
    <x v="0"/>
    <x v="5"/>
    <x v="2"/>
    <x v="2"/>
    <x v="2"/>
    <x v="1"/>
    <x v="0"/>
    <x v="3"/>
    <x v="5"/>
    <x v="5"/>
    <x v="3"/>
    <x v="3"/>
    <x v="0"/>
    <x v="2"/>
    <x v="2"/>
    <x v="2"/>
    <x v="0"/>
    <x v="2"/>
    <x v="5"/>
    <x v="4"/>
    <x v="4"/>
    <x v="0"/>
    <x v="0"/>
    <x v="0"/>
    <x v="0"/>
    <x v="0"/>
    <x v="0"/>
    <x v="0"/>
    <x v="0"/>
    <x v="0"/>
  </r>
  <r>
    <x v="0"/>
    <x v="1"/>
    <x v="9"/>
    <x v="0"/>
    <x v="5"/>
    <x v="0"/>
    <x v="0"/>
    <x v="5"/>
    <x v="2"/>
    <x v="3"/>
    <x v="4"/>
    <x v="3"/>
    <x v="0"/>
    <x v="3"/>
    <x v="0"/>
    <x v="3"/>
    <x v="0"/>
    <x v="3"/>
    <x v="3"/>
    <x v="4"/>
    <x v="0"/>
    <x v="0"/>
    <x v="0"/>
    <x v="3"/>
    <x v="2"/>
    <x v="3"/>
    <x v="0"/>
    <x v="1"/>
    <x v="1"/>
    <x v="2"/>
    <x v="0"/>
    <x v="2"/>
    <x v="3"/>
    <x v="3"/>
    <x v="1"/>
    <x v="2"/>
    <x v="3"/>
    <x v="0"/>
    <x v="0"/>
    <x v="2"/>
    <x v="0"/>
    <x v="0"/>
    <x v="0"/>
    <x v="0"/>
    <x v="0"/>
    <x v="0"/>
    <x v="0"/>
    <x v="0"/>
    <x v="0"/>
  </r>
  <r>
    <x v="0"/>
    <x v="1"/>
    <x v="14"/>
    <x v="0"/>
    <x v="3"/>
    <x v="1"/>
    <x v="0"/>
    <x v="0"/>
    <x v="2"/>
    <x v="3"/>
    <x v="2"/>
    <x v="2"/>
    <x v="0"/>
    <x v="3"/>
    <x v="2"/>
    <x v="0"/>
    <x v="0"/>
    <x v="2"/>
    <x v="3"/>
    <x v="2"/>
    <x v="0"/>
    <x v="0"/>
    <x v="0"/>
    <x v="2"/>
    <x v="1"/>
    <x v="3"/>
    <x v="2"/>
    <x v="0"/>
    <x v="4"/>
    <x v="0"/>
    <x v="2"/>
    <x v="2"/>
    <x v="3"/>
    <x v="2"/>
    <x v="4"/>
    <x v="2"/>
    <x v="2"/>
    <x v="0"/>
    <x v="2"/>
    <x v="2"/>
    <x v="0"/>
    <x v="0"/>
    <x v="0"/>
    <x v="0"/>
    <x v="0"/>
    <x v="0"/>
    <x v="0"/>
    <x v="0"/>
    <x v="0"/>
  </r>
  <r>
    <x v="0"/>
    <x v="1"/>
    <x v="14"/>
    <x v="0"/>
    <x v="3"/>
    <x v="0"/>
    <x v="3"/>
    <x v="5"/>
    <x v="0"/>
    <x v="3"/>
    <x v="4"/>
    <x v="2"/>
    <x v="4"/>
    <x v="3"/>
    <x v="0"/>
    <x v="3"/>
    <x v="0"/>
    <x v="3"/>
    <x v="4"/>
    <x v="3"/>
    <x v="2"/>
    <x v="3"/>
    <x v="0"/>
    <x v="2"/>
    <x v="1"/>
    <x v="2"/>
    <x v="2"/>
    <x v="0"/>
    <x v="0"/>
    <x v="2"/>
    <x v="3"/>
    <x v="2"/>
    <x v="0"/>
    <x v="0"/>
    <x v="2"/>
    <x v="3"/>
    <x v="3"/>
    <x v="3"/>
    <x v="2"/>
    <x v="2"/>
    <x v="0"/>
    <x v="0"/>
    <x v="0"/>
    <x v="0"/>
    <x v="0"/>
    <x v="0"/>
    <x v="0"/>
    <x v="0"/>
    <x v="0"/>
  </r>
  <r>
    <x v="0"/>
    <x v="1"/>
    <x v="14"/>
    <x v="0"/>
    <x v="3"/>
    <x v="1"/>
    <x v="4"/>
    <x v="0"/>
    <x v="0"/>
    <x v="0"/>
    <x v="3"/>
    <x v="0"/>
    <x v="0"/>
    <x v="0"/>
    <x v="0"/>
    <x v="0"/>
    <x v="0"/>
    <x v="2"/>
    <x v="0"/>
    <x v="2"/>
    <x v="0"/>
    <x v="0"/>
    <x v="4"/>
    <x v="2"/>
    <x v="4"/>
    <x v="2"/>
    <x v="3"/>
    <x v="0"/>
    <x v="0"/>
    <x v="2"/>
    <x v="2"/>
    <x v="4"/>
    <x v="2"/>
    <x v="2"/>
    <x v="2"/>
    <x v="2"/>
    <x v="0"/>
    <x v="2"/>
    <x v="0"/>
    <x v="0"/>
    <x v="0"/>
    <x v="0"/>
    <x v="0"/>
    <x v="0"/>
    <x v="0"/>
    <x v="0"/>
    <x v="0"/>
    <x v="0"/>
    <x v="0"/>
  </r>
  <r>
    <x v="0"/>
    <x v="1"/>
    <x v="14"/>
    <x v="0"/>
    <x v="3"/>
    <x v="1"/>
    <x v="0"/>
    <x v="5"/>
    <x v="2"/>
    <x v="4"/>
    <x v="2"/>
    <x v="3"/>
    <x v="4"/>
    <x v="3"/>
    <x v="0"/>
    <x v="2"/>
    <x v="5"/>
    <x v="2"/>
    <x v="5"/>
    <x v="0"/>
    <x v="2"/>
    <x v="3"/>
    <x v="0"/>
    <x v="3"/>
    <x v="1"/>
    <x v="3"/>
    <x v="2"/>
    <x v="0"/>
    <x v="0"/>
    <x v="0"/>
    <x v="0"/>
    <x v="3"/>
    <x v="2"/>
    <x v="1"/>
    <x v="0"/>
    <x v="3"/>
    <x v="0"/>
    <x v="0"/>
    <x v="2"/>
    <x v="2"/>
    <x v="0"/>
    <x v="0"/>
    <x v="0"/>
    <x v="0"/>
    <x v="0"/>
    <x v="0"/>
    <x v="0"/>
    <x v="0"/>
    <x v="0"/>
  </r>
  <r>
    <x v="0"/>
    <x v="1"/>
    <x v="14"/>
    <x v="0"/>
    <x v="3"/>
    <x v="0"/>
    <x v="2"/>
    <x v="2"/>
    <x v="0"/>
    <x v="2"/>
    <x v="2"/>
    <x v="2"/>
    <x v="4"/>
    <x v="3"/>
    <x v="2"/>
    <x v="3"/>
    <x v="0"/>
    <x v="3"/>
    <x v="3"/>
    <x v="2"/>
    <x v="2"/>
    <x v="0"/>
    <x v="0"/>
    <x v="3"/>
    <x v="2"/>
    <x v="3"/>
    <x v="0"/>
    <x v="0"/>
    <x v="0"/>
    <x v="2"/>
    <x v="2"/>
    <x v="0"/>
    <x v="4"/>
    <x v="2"/>
    <x v="1"/>
    <x v="2"/>
    <x v="0"/>
    <x v="3"/>
    <x v="4"/>
    <x v="2"/>
    <x v="0"/>
    <x v="0"/>
    <x v="0"/>
    <x v="0"/>
    <x v="0"/>
    <x v="0"/>
    <x v="0"/>
    <x v="0"/>
    <x v="0"/>
  </r>
  <r>
    <x v="0"/>
    <x v="1"/>
    <x v="14"/>
    <x v="0"/>
    <x v="3"/>
    <x v="0"/>
    <x v="2"/>
    <x v="2"/>
    <x v="4"/>
    <x v="2"/>
    <x v="2"/>
    <x v="3"/>
    <x v="0"/>
    <x v="3"/>
    <x v="0"/>
    <x v="3"/>
    <x v="1"/>
    <x v="3"/>
    <x v="3"/>
    <x v="2"/>
    <x v="0"/>
    <x v="0"/>
    <x v="0"/>
    <x v="2"/>
    <x v="0"/>
    <x v="3"/>
    <x v="2"/>
    <x v="0"/>
    <x v="0"/>
    <x v="2"/>
    <x v="0"/>
    <x v="2"/>
    <x v="5"/>
    <x v="0"/>
    <x v="0"/>
    <x v="1"/>
    <x v="0"/>
    <x v="0"/>
    <x v="0"/>
    <x v="0"/>
    <x v="0"/>
    <x v="0"/>
    <x v="0"/>
    <x v="0"/>
    <x v="0"/>
    <x v="0"/>
    <x v="0"/>
    <x v="0"/>
    <x v="0"/>
  </r>
  <r>
    <x v="0"/>
    <x v="1"/>
    <x v="14"/>
    <x v="0"/>
    <x v="3"/>
    <x v="0"/>
    <x v="2"/>
    <x v="2"/>
    <x v="1"/>
    <x v="3"/>
    <x v="2"/>
    <x v="3"/>
    <x v="0"/>
    <x v="3"/>
    <x v="0"/>
    <x v="2"/>
    <x v="3"/>
    <x v="2"/>
    <x v="2"/>
    <x v="1"/>
    <x v="0"/>
    <x v="0"/>
    <x v="0"/>
    <x v="2"/>
    <x v="2"/>
    <x v="2"/>
    <x v="3"/>
    <x v="0"/>
    <x v="0"/>
    <x v="0"/>
    <x v="2"/>
    <x v="2"/>
    <x v="2"/>
    <x v="3"/>
    <x v="3"/>
    <x v="3"/>
    <x v="3"/>
    <x v="3"/>
    <x v="2"/>
    <x v="2"/>
    <x v="0"/>
    <x v="0"/>
    <x v="0"/>
    <x v="0"/>
    <x v="0"/>
    <x v="0"/>
    <x v="0"/>
    <x v="0"/>
    <x v="0"/>
  </r>
  <r>
    <x v="0"/>
    <x v="1"/>
    <x v="14"/>
    <x v="0"/>
    <x v="3"/>
    <x v="1"/>
    <x v="4"/>
    <x v="2"/>
    <x v="0"/>
    <x v="3"/>
    <x v="2"/>
    <x v="0"/>
    <x v="0"/>
    <x v="2"/>
    <x v="5"/>
    <x v="2"/>
    <x v="2"/>
    <x v="2"/>
    <x v="2"/>
    <x v="2"/>
    <x v="2"/>
    <x v="0"/>
    <x v="0"/>
    <x v="3"/>
    <x v="1"/>
    <x v="3"/>
    <x v="2"/>
    <x v="3"/>
    <x v="4"/>
    <x v="2"/>
    <x v="0"/>
    <x v="3"/>
    <x v="2"/>
    <x v="1"/>
    <x v="3"/>
    <x v="3"/>
    <x v="0"/>
    <x v="5"/>
    <x v="2"/>
    <x v="2"/>
    <x v="0"/>
    <x v="0"/>
    <x v="0"/>
    <x v="0"/>
    <x v="0"/>
    <x v="0"/>
    <x v="0"/>
    <x v="0"/>
    <x v="0"/>
  </r>
  <r>
    <x v="0"/>
    <x v="1"/>
    <x v="14"/>
    <x v="0"/>
    <x v="3"/>
    <x v="1"/>
    <x v="0"/>
    <x v="0"/>
    <x v="4"/>
    <x v="3"/>
    <x v="3"/>
    <x v="0"/>
    <x v="0"/>
    <x v="0"/>
    <x v="0"/>
    <x v="0"/>
    <x v="0"/>
    <x v="0"/>
    <x v="3"/>
    <x v="0"/>
    <x v="2"/>
    <x v="0"/>
    <x v="1"/>
    <x v="0"/>
    <x v="1"/>
    <x v="3"/>
    <x v="2"/>
    <x v="0"/>
    <x v="0"/>
    <x v="2"/>
    <x v="0"/>
    <x v="0"/>
    <x v="2"/>
    <x v="0"/>
    <x v="4"/>
    <x v="2"/>
    <x v="0"/>
    <x v="1"/>
    <x v="2"/>
    <x v="0"/>
    <x v="0"/>
    <x v="0"/>
    <x v="0"/>
    <x v="0"/>
    <x v="0"/>
    <x v="0"/>
    <x v="0"/>
    <x v="0"/>
    <x v="0"/>
  </r>
  <r>
    <x v="0"/>
    <x v="1"/>
    <x v="14"/>
    <x v="0"/>
    <x v="3"/>
    <x v="0"/>
    <x v="3"/>
    <x v="5"/>
    <x v="0"/>
    <x v="4"/>
    <x v="4"/>
    <x v="4"/>
    <x v="4"/>
    <x v="2"/>
    <x v="5"/>
    <x v="3"/>
    <x v="0"/>
    <x v="3"/>
    <x v="2"/>
    <x v="3"/>
    <x v="2"/>
    <x v="3"/>
    <x v="4"/>
    <x v="4"/>
    <x v="3"/>
    <x v="5"/>
    <x v="5"/>
    <x v="0"/>
    <x v="0"/>
    <x v="2"/>
    <x v="0"/>
    <x v="3"/>
    <x v="3"/>
    <x v="1"/>
    <x v="3"/>
    <x v="3"/>
    <x v="3"/>
    <x v="3"/>
    <x v="2"/>
    <x v="2"/>
    <x v="0"/>
    <x v="0"/>
    <x v="0"/>
    <x v="0"/>
    <x v="0"/>
    <x v="0"/>
    <x v="0"/>
    <x v="0"/>
    <x v="0"/>
  </r>
  <r>
    <x v="0"/>
    <x v="1"/>
    <x v="14"/>
    <x v="0"/>
    <x v="3"/>
    <x v="1"/>
    <x v="0"/>
    <x v="0"/>
    <x v="2"/>
    <x v="2"/>
    <x v="3"/>
    <x v="0"/>
    <x v="0"/>
    <x v="0"/>
    <x v="0"/>
    <x v="3"/>
    <x v="3"/>
    <x v="3"/>
    <x v="2"/>
    <x v="2"/>
    <x v="2"/>
    <x v="0"/>
    <x v="0"/>
    <x v="2"/>
    <x v="2"/>
    <x v="3"/>
    <x v="2"/>
    <x v="0"/>
    <x v="0"/>
    <x v="2"/>
    <x v="0"/>
    <x v="2"/>
    <x v="0"/>
    <x v="2"/>
    <x v="1"/>
    <x v="2"/>
    <x v="0"/>
    <x v="0"/>
    <x v="2"/>
    <x v="2"/>
    <x v="0"/>
    <x v="0"/>
    <x v="0"/>
    <x v="0"/>
    <x v="0"/>
    <x v="0"/>
    <x v="0"/>
    <x v="0"/>
    <x v="0"/>
  </r>
  <r>
    <x v="0"/>
    <x v="1"/>
    <x v="14"/>
    <x v="0"/>
    <x v="3"/>
    <x v="1"/>
    <x v="0"/>
    <x v="0"/>
    <x v="0"/>
    <x v="2"/>
    <x v="3"/>
    <x v="2"/>
    <x v="0"/>
    <x v="0"/>
    <x v="0"/>
    <x v="3"/>
    <x v="0"/>
    <x v="3"/>
    <x v="2"/>
    <x v="2"/>
    <x v="2"/>
    <x v="0"/>
    <x v="0"/>
    <x v="2"/>
    <x v="2"/>
    <x v="3"/>
    <x v="2"/>
    <x v="0"/>
    <x v="0"/>
    <x v="2"/>
    <x v="0"/>
    <x v="2"/>
    <x v="3"/>
    <x v="2"/>
    <x v="1"/>
    <x v="3"/>
    <x v="3"/>
    <x v="5"/>
    <x v="2"/>
    <x v="2"/>
    <x v="0"/>
    <x v="0"/>
    <x v="0"/>
    <x v="0"/>
    <x v="0"/>
    <x v="0"/>
    <x v="0"/>
    <x v="0"/>
    <x v="0"/>
  </r>
  <r>
    <x v="0"/>
    <x v="1"/>
    <x v="14"/>
    <x v="0"/>
    <x v="3"/>
    <x v="1"/>
    <x v="2"/>
    <x v="2"/>
    <x v="4"/>
    <x v="2"/>
    <x v="2"/>
    <x v="2"/>
    <x v="4"/>
    <x v="3"/>
    <x v="0"/>
    <x v="3"/>
    <x v="1"/>
    <x v="3"/>
    <x v="2"/>
    <x v="2"/>
    <x v="1"/>
    <x v="0"/>
    <x v="1"/>
    <x v="0"/>
    <x v="4"/>
    <x v="3"/>
    <x v="2"/>
    <x v="2"/>
    <x v="4"/>
    <x v="0"/>
    <x v="2"/>
    <x v="2"/>
    <x v="2"/>
    <x v="0"/>
    <x v="0"/>
    <x v="2"/>
    <x v="2"/>
    <x v="2"/>
    <x v="0"/>
    <x v="0"/>
    <x v="0"/>
    <x v="0"/>
    <x v="0"/>
    <x v="0"/>
    <x v="0"/>
    <x v="0"/>
    <x v="0"/>
    <x v="0"/>
    <x v="0"/>
  </r>
  <r>
    <x v="0"/>
    <x v="1"/>
    <x v="14"/>
    <x v="0"/>
    <x v="3"/>
    <x v="0"/>
    <x v="0"/>
    <x v="2"/>
    <x v="0"/>
    <x v="3"/>
    <x v="2"/>
    <x v="2"/>
    <x v="0"/>
    <x v="3"/>
    <x v="0"/>
    <x v="0"/>
    <x v="3"/>
    <x v="2"/>
    <x v="2"/>
    <x v="3"/>
    <x v="0"/>
    <x v="0"/>
    <x v="0"/>
    <x v="2"/>
    <x v="1"/>
    <x v="3"/>
    <x v="0"/>
    <x v="0"/>
    <x v="0"/>
    <x v="0"/>
    <x v="2"/>
    <x v="2"/>
    <x v="2"/>
    <x v="3"/>
    <x v="1"/>
    <x v="2"/>
    <x v="0"/>
    <x v="0"/>
    <x v="0"/>
    <x v="2"/>
    <x v="0"/>
    <x v="0"/>
    <x v="0"/>
    <x v="0"/>
    <x v="0"/>
    <x v="0"/>
    <x v="0"/>
    <x v="0"/>
    <x v="0"/>
  </r>
  <r>
    <x v="0"/>
    <x v="1"/>
    <x v="14"/>
    <x v="0"/>
    <x v="3"/>
    <x v="1"/>
    <x v="2"/>
    <x v="3"/>
    <x v="0"/>
    <x v="2"/>
    <x v="0"/>
    <x v="0"/>
    <x v="2"/>
    <x v="0"/>
    <x v="6"/>
    <x v="3"/>
    <x v="0"/>
    <x v="3"/>
    <x v="2"/>
    <x v="2"/>
    <x v="0"/>
    <x v="0"/>
    <x v="0"/>
    <x v="0"/>
    <x v="1"/>
    <x v="3"/>
    <x v="2"/>
    <x v="0"/>
    <x v="4"/>
    <x v="0"/>
    <x v="2"/>
    <x v="2"/>
    <x v="3"/>
    <x v="0"/>
    <x v="4"/>
    <x v="2"/>
    <x v="0"/>
    <x v="0"/>
    <x v="2"/>
    <x v="2"/>
    <x v="0"/>
    <x v="0"/>
    <x v="0"/>
    <x v="0"/>
    <x v="0"/>
    <x v="0"/>
    <x v="0"/>
    <x v="0"/>
    <x v="0"/>
  </r>
  <r>
    <x v="0"/>
    <x v="1"/>
    <x v="14"/>
    <x v="0"/>
    <x v="3"/>
    <x v="1"/>
    <x v="4"/>
    <x v="2"/>
    <x v="2"/>
    <x v="3"/>
    <x v="1"/>
    <x v="2"/>
    <x v="2"/>
    <x v="3"/>
    <x v="0"/>
    <x v="2"/>
    <x v="0"/>
    <x v="3"/>
    <x v="2"/>
    <x v="3"/>
    <x v="2"/>
    <x v="0"/>
    <x v="0"/>
    <x v="2"/>
    <x v="4"/>
    <x v="2"/>
    <x v="2"/>
    <x v="0"/>
    <x v="0"/>
    <x v="2"/>
    <x v="2"/>
    <x v="1"/>
    <x v="4"/>
    <x v="2"/>
    <x v="4"/>
    <x v="2"/>
    <x v="0"/>
    <x v="5"/>
    <x v="2"/>
    <x v="2"/>
    <x v="0"/>
    <x v="0"/>
    <x v="0"/>
    <x v="0"/>
    <x v="0"/>
    <x v="0"/>
    <x v="0"/>
    <x v="0"/>
    <x v="0"/>
  </r>
  <r>
    <x v="0"/>
    <x v="1"/>
    <x v="14"/>
    <x v="0"/>
    <x v="3"/>
    <x v="1"/>
    <x v="2"/>
    <x v="2"/>
    <x v="0"/>
    <x v="3"/>
    <x v="1"/>
    <x v="0"/>
    <x v="0"/>
    <x v="3"/>
    <x v="0"/>
    <x v="3"/>
    <x v="0"/>
    <x v="3"/>
    <x v="2"/>
    <x v="3"/>
    <x v="0"/>
    <x v="0"/>
    <x v="0"/>
    <x v="2"/>
    <x v="4"/>
    <x v="2"/>
    <x v="2"/>
    <x v="0"/>
    <x v="3"/>
    <x v="0"/>
    <x v="3"/>
    <x v="1"/>
    <x v="4"/>
    <x v="2"/>
    <x v="4"/>
    <x v="2"/>
    <x v="0"/>
    <x v="2"/>
    <x v="4"/>
    <x v="0"/>
    <x v="0"/>
    <x v="0"/>
    <x v="0"/>
    <x v="0"/>
    <x v="0"/>
    <x v="0"/>
    <x v="0"/>
    <x v="0"/>
    <x v="0"/>
  </r>
  <r>
    <x v="0"/>
    <x v="1"/>
    <x v="14"/>
    <x v="0"/>
    <x v="3"/>
    <x v="0"/>
    <x v="0"/>
    <x v="2"/>
    <x v="4"/>
    <x v="2"/>
    <x v="1"/>
    <x v="2"/>
    <x v="0"/>
    <x v="3"/>
    <x v="0"/>
    <x v="3"/>
    <x v="3"/>
    <x v="2"/>
    <x v="3"/>
    <x v="3"/>
    <x v="0"/>
    <x v="0"/>
    <x v="0"/>
    <x v="2"/>
    <x v="2"/>
    <x v="2"/>
    <x v="0"/>
    <x v="0"/>
    <x v="0"/>
    <x v="0"/>
    <x v="2"/>
    <x v="2"/>
    <x v="0"/>
    <x v="3"/>
    <x v="1"/>
    <x v="2"/>
    <x v="0"/>
    <x v="5"/>
    <x v="0"/>
    <x v="2"/>
    <x v="0"/>
    <x v="0"/>
    <x v="0"/>
    <x v="0"/>
    <x v="0"/>
    <x v="0"/>
    <x v="0"/>
    <x v="0"/>
    <x v="0"/>
  </r>
  <r>
    <x v="0"/>
    <x v="1"/>
    <x v="14"/>
    <x v="0"/>
    <x v="3"/>
    <x v="1"/>
    <x v="0"/>
    <x v="0"/>
    <x v="0"/>
    <x v="2"/>
    <x v="3"/>
    <x v="0"/>
    <x v="2"/>
    <x v="0"/>
    <x v="0"/>
    <x v="0"/>
    <x v="6"/>
    <x v="3"/>
    <x v="1"/>
    <x v="2"/>
    <x v="5"/>
    <x v="0"/>
    <x v="0"/>
    <x v="0"/>
    <x v="4"/>
    <x v="2"/>
    <x v="0"/>
    <x v="4"/>
    <x v="3"/>
    <x v="3"/>
    <x v="3"/>
    <x v="4"/>
    <x v="5"/>
    <x v="2"/>
    <x v="4"/>
    <x v="2"/>
    <x v="2"/>
    <x v="5"/>
    <x v="0"/>
    <x v="0"/>
    <x v="0"/>
    <x v="0"/>
    <x v="0"/>
    <x v="0"/>
    <x v="0"/>
    <x v="0"/>
    <x v="0"/>
    <x v="0"/>
    <x v="0"/>
  </r>
  <r>
    <x v="0"/>
    <x v="1"/>
    <x v="14"/>
    <x v="0"/>
    <x v="0"/>
    <x v="1"/>
    <x v="0"/>
    <x v="0"/>
    <x v="2"/>
    <x v="2"/>
    <x v="2"/>
    <x v="3"/>
    <x v="4"/>
    <x v="0"/>
    <x v="0"/>
    <x v="3"/>
    <x v="3"/>
    <x v="3"/>
    <x v="2"/>
    <x v="3"/>
    <x v="2"/>
    <x v="0"/>
    <x v="0"/>
    <x v="2"/>
    <x v="2"/>
    <x v="2"/>
    <x v="2"/>
    <x v="3"/>
    <x v="0"/>
    <x v="0"/>
    <x v="2"/>
    <x v="2"/>
    <x v="0"/>
    <x v="3"/>
    <x v="1"/>
    <x v="2"/>
    <x v="0"/>
    <x v="5"/>
    <x v="0"/>
    <x v="0"/>
    <x v="0"/>
    <x v="0"/>
    <x v="0"/>
    <x v="0"/>
    <x v="0"/>
    <x v="0"/>
    <x v="0"/>
    <x v="0"/>
    <x v="0"/>
  </r>
  <r>
    <x v="0"/>
    <x v="1"/>
    <x v="14"/>
    <x v="0"/>
    <x v="0"/>
    <x v="1"/>
    <x v="4"/>
    <x v="1"/>
    <x v="0"/>
    <x v="2"/>
    <x v="3"/>
    <x v="2"/>
    <x v="0"/>
    <x v="0"/>
    <x v="4"/>
    <x v="3"/>
    <x v="3"/>
    <x v="2"/>
    <x v="3"/>
    <x v="0"/>
    <x v="0"/>
    <x v="4"/>
    <x v="3"/>
    <x v="0"/>
    <x v="4"/>
    <x v="0"/>
    <x v="3"/>
    <x v="2"/>
    <x v="3"/>
    <x v="3"/>
    <x v="3"/>
    <x v="0"/>
    <x v="2"/>
    <x v="0"/>
    <x v="4"/>
    <x v="1"/>
    <x v="4"/>
    <x v="2"/>
    <x v="3"/>
    <x v="3"/>
    <x v="0"/>
    <x v="0"/>
    <x v="0"/>
    <x v="0"/>
    <x v="0"/>
    <x v="0"/>
    <x v="0"/>
    <x v="0"/>
    <x v="0"/>
  </r>
  <r>
    <x v="0"/>
    <x v="1"/>
    <x v="14"/>
    <x v="0"/>
    <x v="0"/>
    <x v="1"/>
    <x v="2"/>
    <x v="0"/>
    <x v="4"/>
    <x v="2"/>
    <x v="0"/>
    <x v="0"/>
    <x v="5"/>
    <x v="0"/>
    <x v="2"/>
    <x v="0"/>
    <x v="0"/>
    <x v="2"/>
    <x v="3"/>
    <x v="4"/>
    <x v="0"/>
    <x v="0"/>
    <x v="2"/>
    <x v="2"/>
    <x v="1"/>
    <x v="2"/>
    <x v="0"/>
    <x v="0"/>
    <x v="0"/>
    <x v="3"/>
    <x v="0"/>
    <x v="0"/>
    <x v="2"/>
    <x v="2"/>
    <x v="1"/>
    <x v="4"/>
    <x v="4"/>
    <x v="2"/>
    <x v="4"/>
    <x v="4"/>
    <x v="0"/>
    <x v="0"/>
    <x v="0"/>
    <x v="0"/>
    <x v="0"/>
    <x v="0"/>
    <x v="0"/>
    <x v="0"/>
    <x v="0"/>
  </r>
  <r>
    <x v="0"/>
    <x v="1"/>
    <x v="14"/>
    <x v="0"/>
    <x v="1"/>
    <x v="1"/>
    <x v="2"/>
    <x v="2"/>
    <x v="2"/>
    <x v="3"/>
    <x v="2"/>
    <x v="2"/>
    <x v="4"/>
    <x v="3"/>
    <x v="0"/>
    <x v="3"/>
    <x v="6"/>
    <x v="3"/>
    <x v="2"/>
    <x v="3"/>
    <x v="0"/>
    <x v="0"/>
    <x v="0"/>
    <x v="2"/>
    <x v="2"/>
    <x v="3"/>
    <x v="0"/>
    <x v="0"/>
    <x v="0"/>
    <x v="0"/>
    <x v="2"/>
    <x v="3"/>
    <x v="3"/>
    <x v="1"/>
    <x v="3"/>
    <x v="3"/>
    <x v="3"/>
    <x v="3"/>
    <x v="0"/>
    <x v="2"/>
    <x v="0"/>
    <x v="0"/>
    <x v="0"/>
    <x v="0"/>
    <x v="0"/>
    <x v="0"/>
    <x v="0"/>
    <x v="0"/>
    <x v="0"/>
  </r>
  <r>
    <x v="0"/>
    <x v="1"/>
    <x v="14"/>
    <x v="0"/>
    <x v="0"/>
    <x v="0"/>
    <x v="2"/>
    <x v="0"/>
    <x v="4"/>
    <x v="2"/>
    <x v="3"/>
    <x v="2"/>
    <x v="2"/>
    <x v="0"/>
    <x v="2"/>
    <x v="0"/>
    <x v="0"/>
    <x v="0"/>
    <x v="0"/>
    <x v="4"/>
    <x v="4"/>
    <x v="0"/>
    <x v="0"/>
    <x v="0"/>
    <x v="4"/>
    <x v="2"/>
    <x v="0"/>
    <x v="0"/>
    <x v="4"/>
    <x v="0"/>
    <x v="0"/>
    <x v="0"/>
    <x v="2"/>
    <x v="2"/>
    <x v="4"/>
    <x v="2"/>
    <x v="2"/>
    <x v="2"/>
    <x v="0"/>
    <x v="4"/>
    <x v="0"/>
    <x v="0"/>
    <x v="0"/>
    <x v="0"/>
    <x v="0"/>
    <x v="0"/>
    <x v="0"/>
    <x v="0"/>
    <x v="0"/>
  </r>
  <r>
    <x v="0"/>
    <x v="1"/>
    <x v="14"/>
    <x v="0"/>
    <x v="0"/>
    <x v="0"/>
    <x v="2"/>
    <x v="2"/>
    <x v="1"/>
    <x v="3"/>
    <x v="2"/>
    <x v="2"/>
    <x v="0"/>
    <x v="3"/>
    <x v="0"/>
    <x v="3"/>
    <x v="0"/>
    <x v="3"/>
    <x v="3"/>
    <x v="2"/>
    <x v="2"/>
    <x v="0"/>
    <x v="0"/>
    <x v="3"/>
    <x v="1"/>
    <x v="2"/>
    <x v="2"/>
    <x v="0"/>
    <x v="4"/>
    <x v="0"/>
    <x v="2"/>
    <x v="2"/>
    <x v="1"/>
    <x v="0"/>
    <x v="0"/>
    <x v="0"/>
    <x v="0"/>
    <x v="0"/>
    <x v="0"/>
    <x v="0"/>
    <x v="0"/>
    <x v="0"/>
    <x v="0"/>
    <x v="0"/>
    <x v="0"/>
    <x v="0"/>
    <x v="0"/>
    <x v="0"/>
    <x v="0"/>
  </r>
  <r>
    <x v="0"/>
    <x v="1"/>
    <x v="14"/>
    <x v="0"/>
    <x v="0"/>
    <x v="1"/>
    <x v="0"/>
    <x v="0"/>
    <x v="4"/>
    <x v="2"/>
    <x v="3"/>
    <x v="4"/>
    <x v="4"/>
    <x v="0"/>
    <x v="0"/>
    <x v="3"/>
    <x v="3"/>
    <x v="2"/>
    <x v="3"/>
    <x v="2"/>
    <x v="2"/>
    <x v="0"/>
    <x v="0"/>
    <x v="0"/>
    <x v="4"/>
    <x v="2"/>
    <x v="3"/>
    <x v="2"/>
    <x v="6"/>
    <x v="0"/>
    <x v="2"/>
    <x v="0"/>
    <x v="0"/>
    <x v="3"/>
    <x v="1"/>
    <x v="0"/>
    <x v="4"/>
    <x v="2"/>
    <x v="3"/>
    <x v="3"/>
    <x v="0"/>
    <x v="0"/>
    <x v="0"/>
    <x v="0"/>
    <x v="0"/>
    <x v="0"/>
    <x v="0"/>
    <x v="0"/>
    <x v="0"/>
  </r>
  <r>
    <x v="0"/>
    <x v="1"/>
    <x v="14"/>
    <x v="0"/>
    <x v="0"/>
    <x v="1"/>
    <x v="2"/>
    <x v="0"/>
    <x v="0"/>
    <x v="0"/>
    <x v="3"/>
    <x v="0"/>
    <x v="4"/>
    <x v="0"/>
    <x v="0"/>
    <x v="0"/>
    <x v="6"/>
    <x v="1"/>
    <x v="2"/>
    <x v="2"/>
    <x v="1"/>
    <x v="0"/>
    <x v="0"/>
    <x v="3"/>
    <x v="1"/>
    <x v="2"/>
    <x v="3"/>
    <x v="0"/>
    <x v="0"/>
    <x v="0"/>
    <x v="2"/>
    <x v="2"/>
    <x v="0"/>
    <x v="3"/>
    <x v="1"/>
    <x v="0"/>
    <x v="4"/>
    <x v="2"/>
    <x v="0"/>
    <x v="3"/>
    <x v="0"/>
    <x v="0"/>
    <x v="0"/>
    <x v="0"/>
    <x v="0"/>
    <x v="0"/>
    <x v="0"/>
    <x v="0"/>
    <x v="0"/>
  </r>
  <r>
    <x v="0"/>
    <x v="1"/>
    <x v="14"/>
    <x v="0"/>
    <x v="0"/>
    <x v="1"/>
    <x v="2"/>
    <x v="3"/>
    <x v="4"/>
    <x v="0"/>
    <x v="0"/>
    <x v="0"/>
    <x v="2"/>
    <x v="0"/>
    <x v="4"/>
    <x v="0"/>
    <x v="6"/>
    <x v="2"/>
    <x v="3"/>
    <x v="4"/>
    <x v="0"/>
    <x v="0"/>
    <x v="0"/>
    <x v="0"/>
    <x v="1"/>
    <x v="0"/>
    <x v="4"/>
    <x v="3"/>
    <x v="4"/>
    <x v="3"/>
    <x v="3"/>
    <x v="0"/>
    <x v="2"/>
    <x v="4"/>
    <x v="4"/>
    <x v="4"/>
    <x v="2"/>
    <x v="2"/>
    <x v="3"/>
    <x v="0"/>
    <x v="0"/>
    <x v="0"/>
    <x v="0"/>
    <x v="0"/>
    <x v="0"/>
    <x v="0"/>
    <x v="0"/>
    <x v="0"/>
    <x v="0"/>
  </r>
  <r>
    <x v="0"/>
    <x v="1"/>
    <x v="14"/>
    <x v="0"/>
    <x v="0"/>
    <x v="1"/>
    <x v="0"/>
    <x v="0"/>
    <x v="0"/>
    <x v="0"/>
    <x v="3"/>
    <x v="0"/>
    <x v="4"/>
    <x v="0"/>
    <x v="0"/>
    <x v="0"/>
    <x v="3"/>
    <x v="0"/>
    <x v="2"/>
    <x v="3"/>
    <x v="0"/>
    <x v="0"/>
    <x v="0"/>
    <x v="2"/>
    <x v="1"/>
    <x v="2"/>
    <x v="2"/>
    <x v="0"/>
    <x v="4"/>
    <x v="0"/>
    <x v="2"/>
    <x v="2"/>
    <x v="3"/>
    <x v="2"/>
    <x v="2"/>
    <x v="0"/>
    <x v="2"/>
    <x v="5"/>
    <x v="0"/>
    <x v="4"/>
    <x v="0"/>
    <x v="0"/>
    <x v="0"/>
    <x v="0"/>
    <x v="0"/>
    <x v="0"/>
    <x v="0"/>
    <x v="0"/>
    <x v="0"/>
  </r>
  <r>
    <x v="0"/>
    <x v="1"/>
    <x v="14"/>
    <x v="0"/>
    <x v="0"/>
    <x v="1"/>
    <x v="2"/>
    <x v="2"/>
    <x v="1"/>
    <x v="0"/>
    <x v="1"/>
    <x v="4"/>
    <x v="0"/>
    <x v="3"/>
    <x v="2"/>
    <x v="3"/>
    <x v="6"/>
    <x v="2"/>
    <x v="2"/>
    <x v="3"/>
    <x v="0"/>
    <x v="0"/>
    <x v="0"/>
    <x v="4"/>
    <x v="1"/>
    <x v="3"/>
    <x v="2"/>
    <x v="0"/>
    <x v="0"/>
    <x v="3"/>
    <x v="3"/>
    <x v="2"/>
    <x v="5"/>
    <x v="1"/>
    <x v="2"/>
    <x v="1"/>
    <x v="0"/>
    <x v="1"/>
    <x v="2"/>
    <x v="2"/>
    <x v="0"/>
    <x v="0"/>
    <x v="0"/>
    <x v="0"/>
    <x v="0"/>
    <x v="0"/>
    <x v="0"/>
    <x v="0"/>
    <x v="0"/>
  </r>
  <r>
    <x v="0"/>
    <x v="1"/>
    <x v="14"/>
    <x v="0"/>
    <x v="0"/>
    <x v="1"/>
    <x v="2"/>
    <x v="0"/>
    <x v="2"/>
    <x v="2"/>
    <x v="2"/>
    <x v="2"/>
    <x v="0"/>
    <x v="0"/>
    <x v="2"/>
    <x v="3"/>
    <x v="0"/>
    <x v="3"/>
    <x v="2"/>
    <x v="2"/>
    <x v="2"/>
    <x v="0"/>
    <x v="0"/>
    <x v="2"/>
    <x v="0"/>
    <x v="2"/>
    <x v="0"/>
    <x v="0"/>
    <x v="0"/>
    <x v="2"/>
    <x v="0"/>
    <x v="3"/>
    <x v="0"/>
    <x v="1"/>
    <x v="1"/>
    <x v="2"/>
    <x v="0"/>
    <x v="0"/>
    <x v="0"/>
    <x v="2"/>
    <x v="0"/>
    <x v="0"/>
    <x v="0"/>
    <x v="0"/>
    <x v="0"/>
    <x v="0"/>
    <x v="0"/>
    <x v="0"/>
    <x v="0"/>
  </r>
  <r>
    <x v="0"/>
    <x v="1"/>
    <x v="14"/>
    <x v="0"/>
    <x v="0"/>
    <x v="1"/>
    <x v="0"/>
    <x v="2"/>
    <x v="4"/>
    <x v="2"/>
    <x v="4"/>
    <x v="2"/>
    <x v="0"/>
    <x v="3"/>
    <x v="2"/>
    <x v="3"/>
    <x v="0"/>
    <x v="0"/>
    <x v="2"/>
    <x v="3"/>
    <x v="0"/>
    <x v="0"/>
    <x v="2"/>
    <x v="2"/>
    <x v="1"/>
    <x v="3"/>
    <x v="5"/>
    <x v="2"/>
    <x v="0"/>
    <x v="0"/>
    <x v="3"/>
    <x v="3"/>
    <x v="3"/>
    <x v="3"/>
    <x v="2"/>
    <x v="2"/>
    <x v="0"/>
    <x v="2"/>
    <x v="0"/>
    <x v="2"/>
    <x v="0"/>
    <x v="0"/>
    <x v="0"/>
    <x v="0"/>
    <x v="0"/>
    <x v="0"/>
    <x v="0"/>
    <x v="0"/>
    <x v="0"/>
  </r>
  <r>
    <x v="0"/>
    <x v="1"/>
    <x v="14"/>
    <x v="0"/>
    <x v="0"/>
    <x v="1"/>
    <x v="2"/>
    <x v="0"/>
    <x v="4"/>
    <x v="2"/>
    <x v="0"/>
    <x v="2"/>
    <x v="3"/>
    <x v="5"/>
    <x v="5"/>
    <x v="2"/>
    <x v="3"/>
    <x v="3"/>
    <x v="2"/>
    <x v="0"/>
    <x v="2"/>
    <x v="2"/>
    <x v="0"/>
    <x v="0"/>
    <x v="2"/>
    <x v="3"/>
    <x v="5"/>
    <x v="0"/>
    <x v="0"/>
    <x v="0"/>
    <x v="3"/>
    <x v="4"/>
    <x v="4"/>
    <x v="3"/>
    <x v="1"/>
    <x v="0"/>
    <x v="2"/>
    <x v="0"/>
    <x v="0"/>
    <x v="4"/>
    <x v="0"/>
    <x v="0"/>
    <x v="0"/>
    <x v="0"/>
    <x v="0"/>
    <x v="0"/>
    <x v="0"/>
    <x v="0"/>
    <x v="0"/>
  </r>
  <r>
    <x v="0"/>
    <x v="1"/>
    <x v="14"/>
    <x v="0"/>
    <x v="0"/>
    <x v="1"/>
    <x v="2"/>
    <x v="0"/>
    <x v="1"/>
    <x v="2"/>
    <x v="0"/>
    <x v="4"/>
    <x v="2"/>
    <x v="5"/>
    <x v="0"/>
    <x v="3"/>
    <x v="5"/>
    <x v="3"/>
    <x v="2"/>
    <x v="0"/>
    <x v="0"/>
    <x v="2"/>
    <x v="0"/>
    <x v="0"/>
    <x v="1"/>
    <x v="3"/>
    <x v="0"/>
    <x v="0"/>
    <x v="0"/>
    <x v="0"/>
    <x v="3"/>
    <x v="4"/>
    <x v="4"/>
    <x v="3"/>
    <x v="1"/>
    <x v="0"/>
    <x v="2"/>
    <x v="0"/>
    <x v="0"/>
    <x v="4"/>
    <x v="0"/>
    <x v="0"/>
    <x v="0"/>
    <x v="0"/>
    <x v="0"/>
    <x v="0"/>
    <x v="0"/>
    <x v="0"/>
    <x v="0"/>
  </r>
  <r>
    <x v="0"/>
    <x v="1"/>
    <x v="14"/>
    <x v="0"/>
    <x v="0"/>
    <x v="1"/>
    <x v="2"/>
    <x v="0"/>
    <x v="0"/>
    <x v="0"/>
    <x v="0"/>
    <x v="0"/>
    <x v="5"/>
    <x v="5"/>
    <x v="4"/>
    <x v="0"/>
    <x v="0"/>
    <x v="3"/>
    <x v="2"/>
    <x v="4"/>
    <x v="4"/>
    <x v="2"/>
    <x v="2"/>
    <x v="2"/>
    <x v="2"/>
    <x v="0"/>
    <x v="3"/>
    <x v="3"/>
    <x v="4"/>
    <x v="3"/>
    <x v="4"/>
    <x v="2"/>
    <x v="2"/>
    <x v="1"/>
    <x v="1"/>
    <x v="0"/>
    <x v="0"/>
    <x v="3"/>
    <x v="2"/>
    <x v="0"/>
    <x v="0"/>
    <x v="0"/>
    <x v="0"/>
    <x v="0"/>
    <x v="0"/>
    <x v="0"/>
    <x v="0"/>
    <x v="0"/>
    <x v="0"/>
  </r>
  <r>
    <x v="0"/>
    <x v="1"/>
    <x v="14"/>
    <x v="0"/>
    <x v="0"/>
    <x v="1"/>
    <x v="0"/>
    <x v="0"/>
    <x v="0"/>
    <x v="3"/>
    <x v="3"/>
    <x v="0"/>
    <x v="4"/>
    <x v="3"/>
    <x v="0"/>
    <x v="3"/>
    <x v="6"/>
    <x v="2"/>
    <x v="2"/>
    <x v="2"/>
    <x v="4"/>
    <x v="2"/>
    <x v="0"/>
    <x v="3"/>
    <x v="2"/>
    <x v="3"/>
    <x v="0"/>
    <x v="3"/>
    <x v="3"/>
    <x v="3"/>
    <x v="2"/>
    <x v="0"/>
    <x v="0"/>
    <x v="3"/>
    <x v="0"/>
    <x v="0"/>
    <x v="2"/>
    <x v="5"/>
    <x v="0"/>
    <x v="0"/>
    <x v="0"/>
    <x v="0"/>
    <x v="0"/>
    <x v="0"/>
    <x v="0"/>
    <x v="0"/>
    <x v="0"/>
    <x v="0"/>
    <x v="0"/>
  </r>
  <r>
    <x v="0"/>
    <x v="1"/>
    <x v="14"/>
    <x v="0"/>
    <x v="0"/>
    <x v="1"/>
    <x v="2"/>
    <x v="0"/>
    <x v="4"/>
    <x v="2"/>
    <x v="2"/>
    <x v="2"/>
    <x v="0"/>
    <x v="3"/>
    <x v="5"/>
    <x v="3"/>
    <x v="6"/>
    <x v="3"/>
    <x v="2"/>
    <x v="3"/>
    <x v="2"/>
    <x v="0"/>
    <x v="0"/>
    <x v="2"/>
    <x v="2"/>
    <x v="2"/>
    <x v="0"/>
    <x v="0"/>
    <x v="4"/>
    <x v="0"/>
    <x v="3"/>
    <x v="2"/>
    <x v="0"/>
    <x v="3"/>
    <x v="2"/>
    <x v="2"/>
    <x v="0"/>
    <x v="5"/>
    <x v="2"/>
    <x v="0"/>
    <x v="0"/>
    <x v="0"/>
    <x v="0"/>
    <x v="0"/>
    <x v="0"/>
    <x v="0"/>
    <x v="0"/>
    <x v="0"/>
    <x v="0"/>
  </r>
  <r>
    <x v="0"/>
    <x v="1"/>
    <x v="14"/>
    <x v="0"/>
    <x v="1"/>
    <x v="0"/>
    <x v="2"/>
    <x v="0"/>
    <x v="0"/>
    <x v="2"/>
    <x v="0"/>
    <x v="0"/>
    <x v="2"/>
    <x v="3"/>
    <x v="0"/>
    <x v="2"/>
    <x v="0"/>
    <x v="2"/>
    <x v="3"/>
    <x v="0"/>
    <x v="0"/>
    <x v="0"/>
    <x v="0"/>
    <x v="0"/>
    <x v="1"/>
    <x v="0"/>
    <x v="0"/>
    <x v="0"/>
    <x v="4"/>
    <x v="0"/>
    <x v="2"/>
    <x v="0"/>
    <x v="2"/>
    <x v="2"/>
    <x v="2"/>
    <x v="4"/>
    <x v="3"/>
    <x v="3"/>
    <x v="2"/>
    <x v="0"/>
    <x v="0"/>
    <x v="0"/>
    <x v="0"/>
    <x v="0"/>
    <x v="0"/>
    <x v="0"/>
    <x v="0"/>
    <x v="0"/>
    <x v="0"/>
  </r>
  <r>
    <x v="0"/>
    <x v="1"/>
    <x v="14"/>
    <x v="0"/>
    <x v="1"/>
    <x v="0"/>
    <x v="2"/>
    <x v="2"/>
    <x v="0"/>
    <x v="2"/>
    <x v="4"/>
    <x v="2"/>
    <x v="2"/>
    <x v="3"/>
    <x v="2"/>
    <x v="3"/>
    <x v="2"/>
    <x v="3"/>
    <x v="2"/>
    <x v="3"/>
    <x v="2"/>
    <x v="3"/>
    <x v="0"/>
    <x v="2"/>
    <x v="2"/>
    <x v="2"/>
    <x v="0"/>
    <x v="0"/>
    <x v="0"/>
    <x v="2"/>
    <x v="3"/>
    <x v="3"/>
    <x v="0"/>
    <x v="1"/>
    <x v="1"/>
    <x v="2"/>
    <x v="3"/>
    <x v="0"/>
    <x v="2"/>
    <x v="0"/>
    <x v="0"/>
    <x v="0"/>
    <x v="0"/>
    <x v="0"/>
    <x v="0"/>
    <x v="0"/>
    <x v="0"/>
    <x v="0"/>
    <x v="0"/>
  </r>
  <r>
    <x v="0"/>
    <x v="1"/>
    <x v="14"/>
    <x v="0"/>
    <x v="1"/>
    <x v="1"/>
    <x v="0"/>
    <x v="2"/>
    <x v="4"/>
    <x v="3"/>
    <x v="2"/>
    <x v="2"/>
    <x v="0"/>
    <x v="0"/>
    <x v="0"/>
    <x v="3"/>
    <x v="0"/>
    <x v="2"/>
    <x v="4"/>
    <x v="2"/>
    <x v="0"/>
    <x v="0"/>
    <x v="0"/>
    <x v="2"/>
    <x v="2"/>
    <x v="5"/>
    <x v="2"/>
    <x v="0"/>
    <x v="0"/>
    <x v="2"/>
    <x v="0"/>
    <x v="3"/>
    <x v="5"/>
    <x v="1"/>
    <x v="1"/>
    <x v="3"/>
    <x v="2"/>
    <x v="5"/>
    <x v="0"/>
    <x v="2"/>
    <x v="0"/>
    <x v="0"/>
    <x v="0"/>
    <x v="0"/>
    <x v="0"/>
    <x v="0"/>
    <x v="0"/>
    <x v="0"/>
    <x v="0"/>
  </r>
  <r>
    <x v="0"/>
    <x v="1"/>
    <x v="14"/>
    <x v="0"/>
    <x v="1"/>
    <x v="0"/>
    <x v="0"/>
    <x v="0"/>
    <x v="2"/>
    <x v="3"/>
    <x v="3"/>
    <x v="2"/>
    <x v="4"/>
    <x v="3"/>
    <x v="0"/>
    <x v="3"/>
    <x v="6"/>
    <x v="3"/>
    <x v="2"/>
    <x v="2"/>
    <x v="4"/>
    <x v="0"/>
    <x v="0"/>
    <x v="3"/>
    <x v="2"/>
    <x v="2"/>
    <x v="2"/>
    <x v="3"/>
    <x v="4"/>
    <x v="2"/>
    <x v="0"/>
    <x v="3"/>
    <x v="3"/>
    <x v="2"/>
    <x v="2"/>
    <x v="0"/>
    <x v="0"/>
    <x v="5"/>
    <x v="0"/>
    <x v="4"/>
    <x v="0"/>
    <x v="0"/>
    <x v="0"/>
    <x v="0"/>
    <x v="0"/>
    <x v="0"/>
    <x v="0"/>
    <x v="0"/>
    <x v="0"/>
  </r>
  <r>
    <x v="0"/>
    <x v="1"/>
    <x v="14"/>
    <x v="0"/>
    <x v="1"/>
    <x v="1"/>
    <x v="2"/>
    <x v="4"/>
    <x v="2"/>
    <x v="2"/>
    <x v="3"/>
    <x v="2"/>
    <x v="0"/>
    <x v="2"/>
    <x v="0"/>
    <x v="2"/>
    <x v="3"/>
    <x v="3"/>
    <x v="3"/>
    <x v="4"/>
    <x v="4"/>
    <x v="0"/>
    <x v="0"/>
    <x v="3"/>
    <x v="2"/>
    <x v="2"/>
    <x v="3"/>
    <x v="3"/>
    <x v="4"/>
    <x v="2"/>
    <x v="3"/>
    <x v="0"/>
    <x v="2"/>
    <x v="2"/>
    <x v="1"/>
    <x v="2"/>
    <x v="0"/>
    <x v="5"/>
    <x v="0"/>
    <x v="2"/>
    <x v="0"/>
    <x v="0"/>
    <x v="0"/>
    <x v="0"/>
    <x v="0"/>
    <x v="0"/>
    <x v="0"/>
    <x v="0"/>
    <x v="0"/>
  </r>
  <r>
    <x v="0"/>
    <x v="1"/>
    <x v="14"/>
    <x v="0"/>
    <x v="5"/>
    <x v="0"/>
    <x v="0"/>
    <x v="0"/>
    <x v="0"/>
    <x v="2"/>
    <x v="2"/>
    <x v="2"/>
    <x v="2"/>
    <x v="3"/>
    <x v="0"/>
    <x v="3"/>
    <x v="2"/>
    <x v="2"/>
    <x v="3"/>
    <x v="1"/>
    <x v="2"/>
    <x v="0"/>
    <x v="4"/>
    <x v="3"/>
    <x v="2"/>
    <x v="3"/>
    <x v="0"/>
    <x v="0"/>
    <x v="0"/>
    <x v="2"/>
    <x v="0"/>
    <x v="3"/>
    <x v="3"/>
    <x v="1"/>
    <x v="0"/>
    <x v="3"/>
    <x v="0"/>
    <x v="0"/>
    <x v="0"/>
    <x v="2"/>
    <x v="0"/>
    <x v="0"/>
    <x v="0"/>
    <x v="0"/>
    <x v="0"/>
    <x v="0"/>
    <x v="0"/>
    <x v="0"/>
    <x v="0"/>
  </r>
  <r>
    <x v="0"/>
    <x v="1"/>
    <x v="14"/>
    <x v="0"/>
    <x v="1"/>
    <x v="1"/>
    <x v="2"/>
    <x v="0"/>
    <x v="2"/>
    <x v="0"/>
    <x v="2"/>
    <x v="2"/>
    <x v="0"/>
    <x v="3"/>
    <x v="0"/>
    <x v="0"/>
    <x v="0"/>
    <x v="3"/>
    <x v="2"/>
    <x v="2"/>
    <x v="4"/>
    <x v="2"/>
    <x v="0"/>
    <x v="3"/>
    <x v="2"/>
    <x v="3"/>
    <x v="2"/>
    <x v="0"/>
    <x v="0"/>
    <x v="2"/>
    <x v="2"/>
    <x v="2"/>
    <x v="3"/>
    <x v="3"/>
    <x v="3"/>
    <x v="3"/>
    <x v="0"/>
    <x v="3"/>
    <x v="2"/>
    <x v="2"/>
    <x v="0"/>
    <x v="0"/>
    <x v="0"/>
    <x v="0"/>
    <x v="0"/>
    <x v="0"/>
    <x v="0"/>
    <x v="0"/>
    <x v="0"/>
  </r>
  <r>
    <x v="0"/>
    <x v="1"/>
    <x v="14"/>
    <x v="0"/>
    <x v="1"/>
    <x v="0"/>
    <x v="0"/>
    <x v="2"/>
    <x v="0"/>
    <x v="3"/>
    <x v="2"/>
    <x v="2"/>
    <x v="0"/>
    <x v="3"/>
    <x v="0"/>
    <x v="3"/>
    <x v="3"/>
    <x v="2"/>
    <x v="3"/>
    <x v="3"/>
    <x v="0"/>
    <x v="0"/>
    <x v="0"/>
    <x v="3"/>
    <x v="1"/>
    <x v="3"/>
    <x v="2"/>
    <x v="0"/>
    <x v="4"/>
    <x v="0"/>
    <x v="0"/>
    <x v="2"/>
    <x v="3"/>
    <x v="3"/>
    <x v="1"/>
    <x v="3"/>
    <x v="0"/>
    <x v="0"/>
    <x v="4"/>
    <x v="2"/>
    <x v="0"/>
    <x v="0"/>
    <x v="0"/>
    <x v="0"/>
    <x v="0"/>
    <x v="0"/>
    <x v="0"/>
    <x v="0"/>
    <x v="0"/>
  </r>
  <r>
    <x v="0"/>
    <x v="1"/>
    <x v="14"/>
    <x v="0"/>
    <x v="1"/>
    <x v="1"/>
    <x v="2"/>
    <x v="0"/>
    <x v="0"/>
    <x v="2"/>
    <x v="5"/>
    <x v="2"/>
    <x v="2"/>
    <x v="3"/>
    <x v="0"/>
    <x v="3"/>
    <x v="0"/>
    <x v="2"/>
    <x v="3"/>
    <x v="4"/>
    <x v="4"/>
    <x v="2"/>
    <x v="2"/>
    <x v="3"/>
    <x v="2"/>
    <x v="0"/>
    <x v="4"/>
    <x v="2"/>
    <x v="3"/>
    <x v="0"/>
    <x v="5"/>
    <x v="2"/>
    <x v="3"/>
    <x v="3"/>
    <x v="1"/>
    <x v="0"/>
    <x v="2"/>
    <x v="5"/>
    <x v="4"/>
    <x v="0"/>
    <x v="0"/>
    <x v="0"/>
    <x v="0"/>
    <x v="0"/>
    <x v="0"/>
    <x v="0"/>
    <x v="0"/>
    <x v="0"/>
    <x v="0"/>
  </r>
  <r>
    <x v="0"/>
    <x v="1"/>
    <x v="14"/>
    <x v="0"/>
    <x v="5"/>
    <x v="1"/>
    <x v="2"/>
    <x v="3"/>
    <x v="2"/>
    <x v="2"/>
    <x v="3"/>
    <x v="0"/>
    <x v="2"/>
    <x v="0"/>
    <x v="0"/>
    <x v="0"/>
    <x v="0"/>
    <x v="0"/>
    <x v="2"/>
    <x v="1"/>
    <x v="0"/>
    <x v="0"/>
    <x v="0"/>
    <x v="2"/>
    <x v="1"/>
    <x v="3"/>
    <x v="2"/>
    <x v="3"/>
    <x v="5"/>
    <x v="3"/>
    <x v="0"/>
    <x v="0"/>
    <x v="0"/>
    <x v="3"/>
    <x v="2"/>
    <x v="2"/>
    <x v="0"/>
    <x v="5"/>
    <x v="0"/>
    <x v="4"/>
    <x v="0"/>
    <x v="0"/>
    <x v="0"/>
    <x v="0"/>
    <x v="0"/>
    <x v="0"/>
    <x v="0"/>
    <x v="0"/>
    <x v="0"/>
  </r>
  <r>
    <x v="0"/>
    <x v="1"/>
    <x v="14"/>
    <x v="0"/>
    <x v="5"/>
    <x v="1"/>
    <x v="0"/>
    <x v="4"/>
    <x v="2"/>
    <x v="3"/>
    <x v="2"/>
    <x v="2"/>
    <x v="0"/>
    <x v="3"/>
    <x v="0"/>
    <x v="3"/>
    <x v="3"/>
    <x v="3"/>
    <x v="4"/>
    <x v="2"/>
    <x v="4"/>
    <x v="0"/>
    <x v="0"/>
    <x v="2"/>
    <x v="2"/>
    <x v="3"/>
    <x v="0"/>
    <x v="3"/>
    <x v="3"/>
    <x v="0"/>
    <x v="2"/>
    <x v="2"/>
    <x v="0"/>
    <x v="1"/>
    <x v="1"/>
    <x v="2"/>
    <x v="0"/>
    <x v="5"/>
    <x v="4"/>
    <x v="0"/>
    <x v="0"/>
    <x v="0"/>
    <x v="0"/>
    <x v="0"/>
    <x v="0"/>
    <x v="0"/>
    <x v="0"/>
    <x v="0"/>
    <x v="0"/>
  </r>
  <r>
    <x v="0"/>
    <x v="1"/>
    <x v="14"/>
    <x v="0"/>
    <x v="1"/>
    <x v="0"/>
    <x v="4"/>
    <x v="3"/>
    <x v="4"/>
    <x v="2"/>
    <x v="2"/>
    <x v="2"/>
    <x v="0"/>
    <x v="2"/>
    <x v="5"/>
    <x v="2"/>
    <x v="2"/>
    <x v="2"/>
    <x v="0"/>
    <x v="0"/>
    <x v="5"/>
    <x v="0"/>
    <x v="0"/>
    <x v="2"/>
    <x v="4"/>
    <x v="3"/>
    <x v="0"/>
    <x v="0"/>
    <x v="0"/>
    <x v="2"/>
    <x v="0"/>
    <x v="2"/>
    <x v="0"/>
    <x v="4"/>
    <x v="0"/>
    <x v="0"/>
    <x v="3"/>
    <x v="3"/>
    <x v="2"/>
    <x v="0"/>
    <x v="0"/>
    <x v="0"/>
    <x v="0"/>
    <x v="0"/>
    <x v="0"/>
    <x v="0"/>
    <x v="0"/>
    <x v="0"/>
    <x v="0"/>
  </r>
  <r>
    <x v="0"/>
    <x v="1"/>
    <x v="14"/>
    <x v="0"/>
    <x v="1"/>
    <x v="1"/>
    <x v="0"/>
    <x v="0"/>
    <x v="3"/>
    <x v="2"/>
    <x v="3"/>
    <x v="2"/>
    <x v="0"/>
    <x v="0"/>
    <x v="0"/>
    <x v="0"/>
    <x v="0"/>
    <x v="2"/>
    <x v="2"/>
    <x v="4"/>
    <x v="2"/>
    <x v="2"/>
    <x v="2"/>
    <x v="2"/>
    <x v="2"/>
    <x v="2"/>
    <x v="3"/>
    <x v="5"/>
    <x v="4"/>
    <x v="0"/>
    <x v="2"/>
    <x v="2"/>
    <x v="2"/>
    <x v="2"/>
    <x v="4"/>
    <x v="2"/>
    <x v="3"/>
    <x v="0"/>
    <x v="0"/>
    <x v="2"/>
    <x v="0"/>
    <x v="0"/>
    <x v="0"/>
    <x v="0"/>
    <x v="0"/>
    <x v="0"/>
    <x v="0"/>
    <x v="0"/>
    <x v="0"/>
  </r>
  <r>
    <x v="0"/>
    <x v="1"/>
    <x v="14"/>
    <x v="0"/>
    <x v="1"/>
    <x v="0"/>
    <x v="2"/>
    <x v="2"/>
    <x v="0"/>
    <x v="3"/>
    <x v="2"/>
    <x v="0"/>
    <x v="2"/>
    <x v="0"/>
    <x v="0"/>
    <x v="3"/>
    <x v="3"/>
    <x v="3"/>
    <x v="2"/>
    <x v="0"/>
    <x v="4"/>
    <x v="3"/>
    <x v="0"/>
    <x v="2"/>
    <x v="1"/>
    <x v="2"/>
    <x v="0"/>
    <x v="0"/>
    <x v="4"/>
    <x v="2"/>
    <x v="0"/>
    <x v="2"/>
    <x v="3"/>
    <x v="3"/>
    <x v="3"/>
    <x v="0"/>
    <x v="0"/>
    <x v="5"/>
    <x v="2"/>
    <x v="4"/>
    <x v="0"/>
    <x v="0"/>
    <x v="0"/>
    <x v="0"/>
    <x v="0"/>
    <x v="0"/>
    <x v="0"/>
    <x v="0"/>
    <x v="0"/>
  </r>
  <r>
    <x v="0"/>
    <x v="1"/>
    <x v="14"/>
    <x v="0"/>
    <x v="1"/>
    <x v="1"/>
    <x v="0"/>
    <x v="0"/>
    <x v="4"/>
    <x v="2"/>
    <x v="3"/>
    <x v="2"/>
    <x v="0"/>
    <x v="3"/>
    <x v="0"/>
    <x v="4"/>
    <x v="5"/>
    <x v="3"/>
    <x v="4"/>
    <x v="2"/>
    <x v="0"/>
    <x v="2"/>
    <x v="2"/>
    <x v="3"/>
    <x v="2"/>
    <x v="2"/>
    <x v="3"/>
    <x v="4"/>
    <x v="3"/>
    <x v="3"/>
    <x v="3"/>
    <x v="2"/>
    <x v="0"/>
    <x v="1"/>
    <x v="2"/>
    <x v="0"/>
    <x v="3"/>
    <x v="3"/>
    <x v="2"/>
    <x v="0"/>
    <x v="0"/>
    <x v="0"/>
    <x v="0"/>
    <x v="0"/>
    <x v="0"/>
    <x v="0"/>
    <x v="0"/>
    <x v="0"/>
    <x v="0"/>
  </r>
  <r>
    <x v="0"/>
    <x v="1"/>
    <x v="14"/>
    <x v="0"/>
    <x v="5"/>
    <x v="1"/>
    <x v="2"/>
    <x v="0"/>
    <x v="0"/>
    <x v="3"/>
    <x v="2"/>
    <x v="2"/>
    <x v="4"/>
    <x v="3"/>
    <x v="0"/>
    <x v="3"/>
    <x v="0"/>
    <x v="2"/>
    <x v="4"/>
    <x v="4"/>
    <x v="0"/>
    <x v="1"/>
    <x v="1"/>
    <x v="3"/>
    <x v="1"/>
    <x v="2"/>
    <x v="1"/>
    <x v="2"/>
    <x v="5"/>
    <x v="0"/>
    <x v="2"/>
    <x v="1"/>
    <x v="0"/>
    <x v="3"/>
    <x v="2"/>
    <x v="2"/>
    <x v="2"/>
    <x v="5"/>
    <x v="1"/>
    <x v="2"/>
    <x v="0"/>
    <x v="0"/>
    <x v="0"/>
    <x v="0"/>
    <x v="0"/>
    <x v="0"/>
    <x v="0"/>
    <x v="0"/>
    <x v="0"/>
  </r>
  <r>
    <x v="0"/>
    <x v="1"/>
    <x v="14"/>
    <x v="0"/>
    <x v="5"/>
    <x v="0"/>
    <x v="2"/>
    <x v="3"/>
    <x v="0"/>
    <x v="2"/>
    <x v="1"/>
    <x v="0"/>
    <x v="2"/>
    <x v="0"/>
    <x v="0"/>
    <x v="0"/>
    <x v="0"/>
    <x v="2"/>
    <x v="3"/>
    <x v="1"/>
    <x v="0"/>
    <x v="1"/>
    <x v="0"/>
    <x v="1"/>
    <x v="0"/>
    <x v="2"/>
    <x v="2"/>
    <x v="3"/>
    <x v="0"/>
    <x v="0"/>
    <x v="2"/>
    <x v="2"/>
    <x v="2"/>
    <x v="4"/>
    <x v="0"/>
    <x v="1"/>
    <x v="2"/>
    <x v="0"/>
    <x v="0"/>
    <x v="2"/>
    <x v="0"/>
    <x v="0"/>
    <x v="0"/>
    <x v="0"/>
    <x v="0"/>
    <x v="0"/>
    <x v="0"/>
    <x v="0"/>
    <x v="0"/>
  </r>
  <r>
    <x v="0"/>
    <x v="1"/>
    <x v="14"/>
    <x v="0"/>
    <x v="5"/>
    <x v="1"/>
    <x v="2"/>
    <x v="2"/>
    <x v="2"/>
    <x v="2"/>
    <x v="2"/>
    <x v="2"/>
    <x v="0"/>
    <x v="3"/>
    <x v="0"/>
    <x v="3"/>
    <x v="3"/>
    <x v="2"/>
    <x v="3"/>
    <x v="2"/>
    <x v="2"/>
    <x v="0"/>
    <x v="0"/>
    <x v="1"/>
    <x v="5"/>
    <x v="3"/>
    <x v="0"/>
    <x v="0"/>
    <x v="0"/>
    <x v="2"/>
    <x v="2"/>
    <x v="0"/>
    <x v="0"/>
    <x v="3"/>
    <x v="1"/>
    <x v="2"/>
    <x v="0"/>
    <x v="0"/>
    <x v="0"/>
    <x v="0"/>
    <x v="0"/>
    <x v="0"/>
    <x v="0"/>
    <x v="0"/>
    <x v="0"/>
    <x v="0"/>
    <x v="0"/>
    <x v="0"/>
    <x v="0"/>
  </r>
  <r>
    <x v="0"/>
    <x v="1"/>
    <x v="14"/>
    <x v="0"/>
    <x v="1"/>
    <x v="1"/>
    <x v="2"/>
    <x v="0"/>
    <x v="2"/>
    <x v="2"/>
    <x v="2"/>
    <x v="3"/>
    <x v="0"/>
    <x v="3"/>
    <x v="0"/>
    <x v="3"/>
    <x v="3"/>
    <x v="2"/>
    <x v="2"/>
    <x v="3"/>
    <x v="2"/>
    <x v="0"/>
    <x v="0"/>
    <x v="2"/>
    <x v="2"/>
    <x v="2"/>
    <x v="0"/>
    <x v="3"/>
    <x v="0"/>
    <x v="0"/>
    <x v="0"/>
    <x v="3"/>
    <x v="0"/>
    <x v="1"/>
    <x v="3"/>
    <x v="3"/>
    <x v="0"/>
    <x v="3"/>
    <x v="2"/>
    <x v="2"/>
    <x v="0"/>
    <x v="0"/>
    <x v="0"/>
    <x v="0"/>
    <x v="0"/>
    <x v="0"/>
    <x v="0"/>
    <x v="0"/>
    <x v="0"/>
  </r>
  <r>
    <x v="0"/>
    <x v="1"/>
    <x v="14"/>
    <x v="0"/>
    <x v="5"/>
    <x v="1"/>
    <x v="4"/>
    <x v="3"/>
    <x v="4"/>
    <x v="1"/>
    <x v="1"/>
    <x v="4"/>
    <x v="1"/>
    <x v="0"/>
    <x v="3"/>
    <x v="0"/>
    <x v="6"/>
    <x v="1"/>
    <x v="1"/>
    <x v="3"/>
    <x v="2"/>
    <x v="4"/>
    <x v="3"/>
    <x v="0"/>
    <x v="1"/>
    <x v="3"/>
    <x v="3"/>
    <x v="3"/>
    <x v="6"/>
    <x v="1"/>
    <x v="4"/>
    <x v="2"/>
    <x v="1"/>
    <x v="2"/>
    <x v="0"/>
    <x v="1"/>
    <x v="1"/>
    <x v="0"/>
    <x v="1"/>
    <x v="1"/>
    <x v="0"/>
    <x v="0"/>
    <x v="0"/>
    <x v="0"/>
    <x v="0"/>
    <x v="0"/>
    <x v="0"/>
    <x v="0"/>
    <x v="0"/>
  </r>
  <r>
    <x v="0"/>
    <x v="1"/>
    <x v="14"/>
    <x v="0"/>
    <x v="1"/>
    <x v="0"/>
    <x v="2"/>
    <x v="0"/>
    <x v="2"/>
    <x v="2"/>
    <x v="3"/>
    <x v="0"/>
    <x v="4"/>
    <x v="3"/>
    <x v="0"/>
    <x v="3"/>
    <x v="3"/>
    <x v="3"/>
    <x v="3"/>
    <x v="2"/>
    <x v="5"/>
    <x v="0"/>
    <x v="0"/>
    <x v="3"/>
    <x v="5"/>
    <x v="3"/>
    <x v="2"/>
    <x v="0"/>
    <x v="0"/>
    <x v="2"/>
    <x v="0"/>
    <x v="2"/>
    <x v="3"/>
    <x v="1"/>
    <x v="3"/>
    <x v="0"/>
    <x v="0"/>
    <x v="3"/>
    <x v="2"/>
    <x v="4"/>
    <x v="0"/>
    <x v="0"/>
    <x v="0"/>
    <x v="0"/>
    <x v="0"/>
    <x v="0"/>
    <x v="0"/>
    <x v="0"/>
    <x v="0"/>
  </r>
  <r>
    <x v="0"/>
    <x v="1"/>
    <x v="14"/>
    <x v="0"/>
    <x v="5"/>
    <x v="0"/>
    <x v="2"/>
    <x v="0"/>
    <x v="2"/>
    <x v="2"/>
    <x v="3"/>
    <x v="2"/>
    <x v="2"/>
    <x v="0"/>
    <x v="0"/>
    <x v="3"/>
    <x v="0"/>
    <x v="0"/>
    <x v="5"/>
    <x v="0"/>
    <x v="4"/>
    <x v="0"/>
    <x v="0"/>
    <x v="2"/>
    <x v="2"/>
    <x v="3"/>
    <x v="0"/>
    <x v="0"/>
    <x v="0"/>
    <x v="0"/>
    <x v="2"/>
    <x v="2"/>
    <x v="3"/>
    <x v="2"/>
    <x v="0"/>
    <x v="0"/>
    <x v="0"/>
    <x v="3"/>
    <x v="2"/>
    <x v="2"/>
    <x v="0"/>
    <x v="0"/>
    <x v="0"/>
    <x v="0"/>
    <x v="0"/>
    <x v="0"/>
    <x v="0"/>
    <x v="0"/>
    <x v="0"/>
  </r>
  <r>
    <x v="0"/>
    <x v="1"/>
    <x v="14"/>
    <x v="0"/>
    <x v="5"/>
    <x v="1"/>
    <x v="0"/>
    <x v="2"/>
    <x v="4"/>
    <x v="2"/>
    <x v="2"/>
    <x v="2"/>
    <x v="0"/>
    <x v="3"/>
    <x v="5"/>
    <x v="3"/>
    <x v="3"/>
    <x v="2"/>
    <x v="2"/>
    <x v="3"/>
    <x v="4"/>
    <x v="0"/>
    <x v="0"/>
    <x v="3"/>
    <x v="4"/>
    <x v="3"/>
    <x v="0"/>
    <x v="0"/>
    <x v="3"/>
    <x v="2"/>
    <x v="0"/>
    <x v="2"/>
    <x v="3"/>
    <x v="1"/>
    <x v="1"/>
    <x v="2"/>
    <x v="0"/>
    <x v="0"/>
    <x v="0"/>
    <x v="2"/>
    <x v="0"/>
    <x v="0"/>
    <x v="0"/>
    <x v="0"/>
    <x v="0"/>
    <x v="0"/>
    <x v="0"/>
    <x v="0"/>
    <x v="0"/>
  </r>
  <r>
    <x v="0"/>
    <x v="1"/>
    <x v="14"/>
    <x v="0"/>
    <x v="5"/>
    <x v="1"/>
    <x v="0"/>
    <x v="2"/>
    <x v="2"/>
    <x v="3"/>
    <x v="2"/>
    <x v="3"/>
    <x v="0"/>
    <x v="3"/>
    <x v="0"/>
    <x v="3"/>
    <x v="3"/>
    <x v="2"/>
    <x v="4"/>
    <x v="3"/>
    <x v="2"/>
    <x v="0"/>
    <x v="0"/>
    <x v="2"/>
    <x v="1"/>
    <x v="3"/>
    <x v="2"/>
    <x v="0"/>
    <x v="0"/>
    <x v="2"/>
    <x v="0"/>
    <x v="2"/>
    <x v="3"/>
    <x v="3"/>
    <x v="1"/>
    <x v="2"/>
    <x v="0"/>
    <x v="3"/>
    <x v="0"/>
    <x v="2"/>
    <x v="0"/>
    <x v="0"/>
    <x v="0"/>
    <x v="0"/>
    <x v="0"/>
    <x v="0"/>
    <x v="0"/>
    <x v="0"/>
    <x v="0"/>
  </r>
  <r>
    <x v="0"/>
    <x v="1"/>
    <x v="14"/>
    <x v="0"/>
    <x v="5"/>
    <x v="1"/>
    <x v="0"/>
    <x v="0"/>
    <x v="3"/>
    <x v="3"/>
    <x v="3"/>
    <x v="2"/>
    <x v="0"/>
    <x v="3"/>
    <x v="0"/>
    <x v="3"/>
    <x v="3"/>
    <x v="0"/>
    <x v="4"/>
    <x v="2"/>
    <x v="0"/>
    <x v="2"/>
    <x v="0"/>
    <x v="2"/>
    <x v="4"/>
    <x v="3"/>
    <x v="0"/>
    <x v="3"/>
    <x v="4"/>
    <x v="0"/>
    <x v="0"/>
    <x v="0"/>
    <x v="2"/>
    <x v="3"/>
    <x v="2"/>
    <x v="2"/>
    <x v="2"/>
    <x v="0"/>
    <x v="0"/>
    <x v="2"/>
    <x v="0"/>
    <x v="0"/>
    <x v="0"/>
    <x v="0"/>
    <x v="0"/>
    <x v="0"/>
    <x v="0"/>
    <x v="0"/>
    <x v="0"/>
  </r>
  <r>
    <x v="0"/>
    <x v="1"/>
    <x v="14"/>
    <x v="0"/>
    <x v="5"/>
    <x v="1"/>
    <x v="2"/>
    <x v="0"/>
    <x v="0"/>
    <x v="2"/>
    <x v="0"/>
    <x v="0"/>
    <x v="5"/>
    <x v="4"/>
    <x v="4"/>
    <x v="4"/>
    <x v="6"/>
    <x v="2"/>
    <x v="3"/>
    <x v="4"/>
    <x v="5"/>
    <x v="2"/>
    <x v="2"/>
    <x v="0"/>
    <x v="4"/>
    <x v="0"/>
    <x v="4"/>
    <x v="2"/>
    <x v="3"/>
    <x v="3"/>
    <x v="3"/>
    <x v="0"/>
    <x v="2"/>
    <x v="2"/>
    <x v="4"/>
    <x v="0"/>
    <x v="2"/>
    <x v="2"/>
    <x v="4"/>
    <x v="0"/>
    <x v="0"/>
    <x v="0"/>
    <x v="0"/>
    <x v="0"/>
    <x v="0"/>
    <x v="0"/>
    <x v="0"/>
    <x v="0"/>
    <x v="0"/>
  </r>
  <r>
    <x v="0"/>
    <x v="1"/>
    <x v="14"/>
    <x v="0"/>
    <x v="5"/>
    <x v="0"/>
    <x v="2"/>
    <x v="0"/>
    <x v="2"/>
    <x v="2"/>
    <x v="3"/>
    <x v="4"/>
    <x v="5"/>
    <x v="5"/>
    <x v="4"/>
    <x v="4"/>
    <x v="6"/>
    <x v="2"/>
    <x v="3"/>
    <x v="0"/>
    <x v="3"/>
    <x v="0"/>
    <x v="2"/>
    <x v="0"/>
    <x v="4"/>
    <x v="4"/>
    <x v="3"/>
    <x v="0"/>
    <x v="4"/>
    <x v="3"/>
    <x v="3"/>
    <x v="4"/>
    <x v="4"/>
    <x v="4"/>
    <x v="4"/>
    <x v="0"/>
    <x v="4"/>
    <x v="2"/>
    <x v="4"/>
    <x v="3"/>
    <x v="0"/>
    <x v="0"/>
    <x v="0"/>
    <x v="0"/>
    <x v="0"/>
    <x v="0"/>
    <x v="0"/>
    <x v="0"/>
    <x v="0"/>
  </r>
  <r>
    <x v="0"/>
    <x v="1"/>
    <x v="14"/>
    <x v="0"/>
    <x v="1"/>
    <x v="1"/>
    <x v="0"/>
    <x v="0"/>
    <x v="2"/>
    <x v="3"/>
    <x v="3"/>
    <x v="2"/>
    <x v="0"/>
    <x v="3"/>
    <x v="0"/>
    <x v="3"/>
    <x v="0"/>
    <x v="3"/>
    <x v="2"/>
    <x v="2"/>
    <x v="2"/>
    <x v="0"/>
    <x v="2"/>
    <x v="2"/>
    <x v="2"/>
    <x v="2"/>
    <x v="0"/>
    <x v="2"/>
    <x v="0"/>
    <x v="0"/>
    <x v="3"/>
    <x v="2"/>
    <x v="0"/>
    <x v="2"/>
    <x v="2"/>
    <x v="2"/>
    <x v="0"/>
    <x v="3"/>
    <x v="0"/>
    <x v="2"/>
    <x v="0"/>
    <x v="0"/>
    <x v="0"/>
    <x v="0"/>
    <x v="0"/>
    <x v="0"/>
    <x v="0"/>
    <x v="0"/>
    <x v="0"/>
  </r>
  <r>
    <x v="0"/>
    <x v="1"/>
    <x v="14"/>
    <x v="0"/>
    <x v="5"/>
    <x v="0"/>
    <x v="3"/>
    <x v="2"/>
    <x v="0"/>
    <x v="0"/>
    <x v="4"/>
    <x v="0"/>
    <x v="0"/>
    <x v="3"/>
    <x v="2"/>
    <x v="2"/>
    <x v="3"/>
    <x v="0"/>
    <x v="2"/>
    <x v="0"/>
    <x v="4"/>
    <x v="0"/>
    <x v="4"/>
    <x v="2"/>
    <x v="3"/>
    <x v="5"/>
    <x v="3"/>
    <x v="0"/>
    <x v="5"/>
    <x v="3"/>
    <x v="0"/>
    <x v="2"/>
    <x v="5"/>
    <x v="3"/>
    <x v="4"/>
    <x v="3"/>
    <x v="2"/>
    <x v="0"/>
    <x v="4"/>
    <x v="3"/>
    <x v="0"/>
    <x v="0"/>
    <x v="0"/>
    <x v="0"/>
    <x v="0"/>
    <x v="0"/>
    <x v="0"/>
    <x v="0"/>
    <x v="0"/>
  </r>
  <r>
    <x v="0"/>
    <x v="1"/>
    <x v="14"/>
    <x v="0"/>
    <x v="5"/>
    <x v="1"/>
    <x v="2"/>
    <x v="0"/>
    <x v="0"/>
    <x v="3"/>
    <x v="2"/>
    <x v="0"/>
    <x v="0"/>
    <x v="3"/>
    <x v="0"/>
    <x v="0"/>
    <x v="0"/>
    <x v="2"/>
    <x v="2"/>
    <x v="3"/>
    <x v="4"/>
    <x v="0"/>
    <x v="0"/>
    <x v="2"/>
    <x v="4"/>
    <x v="2"/>
    <x v="2"/>
    <x v="3"/>
    <x v="3"/>
    <x v="0"/>
    <x v="3"/>
    <x v="2"/>
    <x v="2"/>
    <x v="2"/>
    <x v="2"/>
    <x v="0"/>
    <x v="1"/>
    <x v="1"/>
    <x v="1"/>
    <x v="1"/>
    <x v="0"/>
    <x v="0"/>
    <x v="0"/>
    <x v="0"/>
    <x v="0"/>
    <x v="0"/>
    <x v="0"/>
    <x v="0"/>
    <x v="0"/>
  </r>
  <r>
    <x v="0"/>
    <x v="1"/>
    <x v="14"/>
    <x v="0"/>
    <x v="1"/>
    <x v="1"/>
    <x v="4"/>
    <x v="0"/>
    <x v="0"/>
    <x v="2"/>
    <x v="2"/>
    <x v="0"/>
    <x v="4"/>
    <x v="2"/>
    <x v="5"/>
    <x v="3"/>
    <x v="1"/>
    <x v="1"/>
    <x v="4"/>
    <x v="3"/>
    <x v="0"/>
    <x v="0"/>
    <x v="0"/>
    <x v="2"/>
    <x v="2"/>
    <x v="3"/>
    <x v="2"/>
    <x v="0"/>
    <x v="4"/>
    <x v="2"/>
    <x v="0"/>
    <x v="3"/>
    <x v="3"/>
    <x v="1"/>
    <x v="1"/>
    <x v="2"/>
    <x v="1"/>
    <x v="2"/>
    <x v="0"/>
    <x v="2"/>
    <x v="0"/>
    <x v="0"/>
    <x v="0"/>
    <x v="0"/>
    <x v="0"/>
    <x v="0"/>
    <x v="0"/>
    <x v="0"/>
    <x v="0"/>
  </r>
  <r>
    <x v="0"/>
    <x v="1"/>
    <x v="14"/>
    <x v="0"/>
    <x v="5"/>
    <x v="0"/>
    <x v="0"/>
    <x v="2"/>
    <x v="2"/>
    <x v="2"/>
    <x v="2"/>
    <x v="2"/>
    <x v="4"/>
    <x v="2"/>
    <x v="5"/>
    <x v="2"/>
    <x v="3"/>
    <x v="2"/>
    <x v="2"/>
    <x v="2"/>
    <x v="2"/>
    <x v="0"/>
    <x v="0"/>
    <x v="2"/>
    <x v="2"/>
    <x v="3"/>
    <x v="2"/>
    <x v="0"/>
    <x v="0"/>
    <x v="2"/>
    <x v="0"/>
    <x v="2"/>
    <x v="0"/>
    <x v="3"/>
    <x v="3"/>
    <x v="3"/>
    <x v="3"/>
    <x v="3"/>
    <x v="2"/>
    <x v="2"/>
    <x v="0"/>
    <x v="0"/>
    <x v="0"/>
    <x v="0"/>
    <x v="0"/>
    <x v="0"/>
    <x v="0"/>
    <x v="0"/>
    <x v="0"/>
  </r>
  <r>
    <x v="0"/>
    <x v="1"/>
    <x v="14"/>
    <x v="0"/>
    <x v="5"/>
    <x v="1"/>
    <x v="2"/>
    <x v="2"/>
    <x v="4"/>
    <x v="2"/>
    <x v="2"/>
    <x v="2"/>
    <x v="4"/>
    <x v="0"/>
    <x v="2"/>
    <x v="0"/>
    <x v="6"/>
    <x v="2"/>
    <x v="2"/>
    <x v="3"/>
    <x v="2"/>
    <x v="2"/>
    <x v="0"/>
    <x v="2"/>
    <x v="1"/>
    <x v="0"/>
    <x v="0"/>
    <x v="0"/>
    <x v="0"/>
    <x v="2"/>
    <x v="0"/>
    <x v="3"/>
    <x v="0"/>
    <x v="1"/>
    <x v="2"/>
    <x v="2"/>
    <x v="2"/>
    <x v="0"/>
    <x v="2"/>
    <x v="2"/>
    <x v="0"/>
    <x v="0"/>
    <x v="0"/>
    <x v="0"/>
    <x v="0"/>
    <x v="0"/>
    <x v="0"/>
    <x v="0"/>
    <x v="0"/>
  </r>
  <r>
    <x v="0"/>
    <x v="1"/>
    <x v="14"/>
    <x v="0"/>
    <x v="1"/>
    <x v="0"/>
    <x v="2"/>
    <x v="0"/>
    <x v="2"/>
    <x v="0"/>
    <x v="0"/>
    <x v="0"/>
    <x v="2"/>
    <x v="3"/>
    <x v="2"/>
    <x v="0"/>
    <x v="3"/>
    <x v="2"/>
    <x v="2"/>
    <x v="2"/>
    <x v="0"/>
    <x v="2"/>
    <x v="3"/>
    <x v="0"/>
    <x v="1"/>
    <x v="2"/>
    <x v="3"/>
    <x v="2"/>
    <x v="4"/>
    <x v="3"/>
    <x v="4"/>
    <x v="2"/>
    <x v="0"/>
    <x v="1"/>
    <x v="1"/>
    <x v="0"/>
    <x v="0"/>
    <x v="3"/>
    <x v="2"/>
    <x v="2"/>
    <x v="0"/>
    <x v="0"/>
    <x v="0"/>
    <x v="0"/>
    <x v="0"/>
    <x v="0"/>
    <x v="0"/>
    <x v="0"/>
    <x v="0"/>
  </r>
  <r>
    <x v="0"/>
    <x v="1"/>
    <x v="14"/>
    <x v="0"/>
    <x v="5"/>
    <x v="0"/>
    <x v="0"/>
    <x v="2"/>
    <x v="4"/>
    <x v="2"/>
    <x v="1"/>
    <x v="0"/>
    <x v="2"/>
    <x v="1"/>
    <x v="0"/>
    <x v="3"/>
    <x v="1"/>
    <x v="2"/>
    <x v="2"/>
    <x v="2"/>
    <x v="2"/>
    <x v="1"/>
    <x v="0"/>
    <x v="2"/>
    <x v="0"/>
    <x v="2"/>
    <x v="2"/>
    <x v="0"/>
    <x v="0"/>
    <x v="2"/>
    <x v="2"/>
    <x v="1"/>
    <x v="1"/>
    <x v="3"/>
    <x v="1"/>
    <x v="3"/>
    <x v="3"/>
    <x v="3"/>
    <x v="0"/>
    <x v="2"/>
    <x v="0"/>
    <x v="0"/>
    <x v="0"/>
    <x v="0"/>
    <x v="0"/>
    <x v="0"/>
    <x v="0"/>
    <x v="0"/>
    <x v="0"/>
  </r>
  <r>
    <x v="0"/>
    <x v="1"/>
    <x v="11"/>
    <x v="0"/>
    <x v="5"/>
    <x v="1"/>
    <x v="0"/>
    <x v="0"/>
    <x v="4"/>
    <x v="0"/>
    <x v="0"/>
    <x v="2"/>
    <x v="2"/>
    <x v="0"/>
    <x v="2"/>
    <x v="0"/>
    <x v="0"/>
    <x v="2"/>
    <x v="3"/>
    <x v="4"/>
    <x v="5"/>
    <x v="2"/>
    <x v="2"/>
    <x v="2"/>
    <x v="1"/>
    <x v="2"/>
    <x v="0"/>
    <x v="2"/>
    <x v="3"/>
    <x v="3"/>
    <x v="3"/>
    <x v="0"/>
    <x v="2"/>
    <x v="3"/>
    <x v="2"/>
    <x v="0"/>
    <x v="2"/>
    <x v="2"/>
    <x v="4"/>
    <x v="4"/>
    <x v="0"/>
    <x v="0"/>
    <x v="0"/>
    <x v="0"/>
    <x v="0"/>
    <x v="0"/>
    <x v="0"/>
    <x v="0"/>
    <x v="0"/>
  </r>
  <r>
    <x v="0"/>
    <x v="1"/>
    <x v="12"/>
    <x v="0"/>
    <x v="5"/>
    <x v="0"/>
    <x v="2"/>
    <x v="0"/>
    <x v="2"/>
    <x v="3"/>
    <x v="2"/>
    <x v="2"/>
    <x v="0"/>
    <x v="0"/>
    <x v="0"/>
    <x v="3"/>
    <x v="6"/>
    <x v="0"/>
    <x v="4"/>
    <x v="4"/>
    <x v="5"/>
    <x v="0"/>
    <x v="2"/>
    <x v="2"/>
    <x v="5"/>
    <x v="2"/>
    <x v="3"/>
    <x v="2"/>
    <x v="0"/>
    <x v="0"/>
    <x v="2"/>
    <x v="0"/>
    <x v="3"/>
    <x v="1"/>
    <x v="0"/>
    <x v="2"/>
    <x v="3"/>
    <x v="3"/>
    <x v="2"/>
    <x v="2"/>
    <x v="0"/>
    <x v="0"/>
    <x v="0"/>
    <x v="0"/>
    <x v="0"/>
    <x v="0"/>
    <x v="0"/>
    <x v="0"/>
    <x v="0"/>
  </r>
  <r>
    <x v="0"/>
    <x v="1"/>
    <x v="11"/>
    <x v="0"/>
    <x v="5"/>
    <x v="1"/>
    <x v="4"/>
    <x v="3"/>
    <x v="3"/>
    <x v="0"/>
    <x v="3"/>
    <x v="4"/>
    <x v="2"/>
    <x v="0"/>
    <x v="4"/>
    <x v="0"/>
    <x v="0"/>
    <x v="2"/>
    <x v="2"/>
    <x v="3"/>
    <x v="0"/>
    <x v="0"/>
    <x v="3"/>
    <x v="4"/>
    <x v="1"/>
    <x v="2"/>
    <x v="6"/>
    <x v="0"/>
    <x v="5"/>
    <x v="1"/>
    <x v="2"/>
    <x v="0"/>
    <x v="2"/>
    <x v="3"/>
    <x v="4"/>
    <x v="0"/>
    <x v="2"/>
    <x v="5"/>
    <x v="4"/>
    <x v="0"/>
    <x v="0"/>
    <x v="0"/>
    <x v="0"/>
    <x v="0"/>
    <x v="0"/>
    <x v="0"/>
    <x v="0"/>
    <x v="0"/>
    <x v="0"/>
  </r>
  <r>
    <x v="0"/>
    <x v="1"/>
    <x v="11"/>
    <x v="0"/>
    <x v="12"/>
    <x v="1"/>
    <x v="3"/>
    <x v="5"/>
    <x v="3"/>
    <x v="2"/>
    <x v="3"/>
    <x v="2"/>
    <x v="4"/>
    <x v="3"/>
    <x v="6"/>
    <x v="1"/>
    <x v="6"/>
    <x v="2"/>
    <x v="0"/>
    <x v="2"/>
    <x v="2"/>
    <x v="4"/>
    <x v="5"/>
    <x v="4"/>
    <x v="2"/>
    <x v="6"/>
    <x v="2"/>
    <x v="4"/>
    <x v="0"/>
    <x v="2"/>
    <x v="4"/>
    <x v="3"/>
    <x v="0"/>
    <x v="2"/>
    <x v="5"/>
    <x v="0"/>
    <x v="0"/>
    <x v="4"/>
    <x v="0"/>
    <x v="4"/>
    <x v="0"/>
    <x v="0"/>
    <x v="0"/>
    <x v="0"/>
    <x v="0"/>
    <x v="0"/>
    <x v="0"/>
    <x v="0"/>
    <x v="0"/>
  </r>
  <r>
    <x v="0"/>
    <x v="1"/>
    <x v="11"/>
    <x v="0"/>
    <x v="5"/>
    <x v="0"/>
    <x v="2"/>
    <x v="2"/>
    <x v="0"/>
    <x v="0"/>
    <x v="3"/>
    <x v="4"/>
    <x v="5"/>
    <x v="0"/>
    <x v="0"/>
    <x v="3"/>
    <x v="6"/>
    <x v="1"/>
    <x v="1"/>
    <x v="4"/>
    <x v="1"/>
    <x v="0"/>
    <x v="0"/>
    <x v="0"/>
    <x v="2"/>
    <x v="0"/>
    <x v="3"/>
    <x v="3"/>
    <x v="4"/>
    <x v="0"/>
    <x v="2"/>
    <x v="1"/>
    <x v="0"/>
    <x v="2"/>
    <x v="0"/>
    <x v="2"/>
    <x v="3"/>
    <x v="3"/>
    <x v="2"/>
    <x v="2"/>
    <x v="0"/>
    <x v="0"/>
    <x v="0"/>
    <x v="0"/>
    <x v="0"/>
    <x v="0"/>
    <x v="0"/>
    <x v="0"/>
    <x v="0"/>
  </r>
  <r>
    <x v="0"/>
    <x v="1"/>
    <x v="11"/>
    <x v="0"/>
    <x v="5"/>
    <x v="1"/>
    <x v="2"/>
    <x v="0"/>
    <x v="0"/>
    <x v="3"/>
    <x v="2"/>
    <x v="0"/>
    <x v="0"/>
    <x v="2"/>
    <x v="5"/>
    <x v="3"/>
    <x v="0"/>
    <x v="2"/>
    <x v="3"/>
    <x v="3"/>
    <x v="0"/>
    <x v="3"/>
    <x v="4"/>
    <x v="0"/>
    <x v="1"/>
    <x v="3"/>
    <x v="2"/>
    <x v="0"/>
    <x v="0"/>
    <x v="2"/>
    <x v="2"/>
    <x v="2"/>
    <x v="3"/>
    <x v="3"/>
    <x v="2"/>
    <x v="3"/>
    <x v="0"/>
    <x v="0"/>
    <x v="2"/>
    <x v="0"/>
    <x v="0"/>
    <x v="0"/>
    <x v="0"/>
    <x v="0"/>
    <x v="0"/>
    <x v="0"/>
    <x v="0"/>
    <x v="0"/>
    <x v="0"/>
  </r>
  <r>
    <x v="0"/>
    <x v="1"/>
    <x v="11"/>
    <x v="0"/>
    <x v="5"/>
    <x v="0"/>
    <x v="2"/>
    <x v="0"/>
    <x v="0"/>
    <x v="2"/>
    <x v="3"/>
    <x v="2"/>
    <x v="2"/>
    <x v="3"/>
    <x v="0"/>
    <x v="0"/>
    <x v="3"/>
    <x v="2"/>
    <x v="3"/>
    <x v="4"/>
    <x v="0"/>
    <x v="0"/>
    <x v="0"/>
    <x v="2"/>
    <x v="2"/>
    <x v="3"/>
    <x v="0"/>
    <x v="3"/>
    <x v="4"/>
    <x v="0"/>
    <x v="3"/>
    <x v="2"/>
    <x v="3"/>
    <x v="2"/>
    <x v="2"/>
    <x v="2"/>
    <x v="3"/>
    <x v="3"/>
    <x v="2"/>
    <x v="2"/>
    <x v="0"/>
    <x v="0"/>
    <x v="0"/>
    <x v="0"/>
    <x v="0"/>
    <x v="0"/>
    <x v="0"/>
    <x v="0"/>
    <x v="0"/>
  </r>
  <r>
    <x v="0"/>
    <x v="1"/>
    <x v="11"/>
    <x v="0"/>
    <x v="5"/>
    <x v="1"/>
    <x v="0"/>
    <x v="3"/>
    <x v="4"/>
    <x v="2"/>
    <x v="2"/>
    <x v="2"/>
    <x v="0"/>
    <x v="3"/>
    <x v="0"/>
    <x v="3"/>
    <x v="3"/>
    <x v="3"/>
    <x v="2"/>
    <x v="4"/>
    <x v="0"/>
    <x v="0"/>
    <x v="2"/>
    <x v="3"/>
    <x v="2"/>
    <x v="2"/>
    <x v="3"/>
    <x v="3"/>
    <x v="4"/>
    <x v="0"/>
    <x v="2"/>
    <x v="0"/>
    <x v="3"/>
    <x v="2"/>
    <x v="1"/>
    <x v="2"/>
    <x v="0"/>
    <x v="0"/>
    <x v="2"/>
    <x v="0"/>
    <x v="0"/>
    <x v="0"/>
    <x v="0"/>
    <x v="0"/>
    <x v="0"/>
    <x v="0"/>
    <x v="0"/>
    <x v="0"/>
    <x v="0"/>
  </r>
  <r>
    <x v="0"/>
    <x v="1"/>
    <x v="11"/>
    <x v="0"/>
    <x v="5"/>
    <x v="3"/>
    <x v="2"/>
    <x v="0"/>
    <x v="0"/>
    <x v="0"/>
    <x v="0"/>
    <x v="0"/>
    <x v="2"/>
    <x v="0"/>
    <x v="2"/>
    <x v="0"/>
    <x v="0"/>
    <x v="0"/>
    <x v="3"/>
    <x v="0"/>
    <x v="0"/>
    <x v="4"/>
    <x v="2"/>
    <x v="0"/>
    <x v="4"/>
    <x v="2"/>
    <x v="0"/>
    <x v="0"/>
    <x v="0"/>
    <x v="3"/>
    <x v="3"/>
    <x v="4"/>
    <x v="3"/>
    <x v="2"/>
    <x v="0"/>
    <x v="0"/>
    <x v="4"/>
    <x v="5"/>
    <x v="0"/>
    <x v="1"/>
    <x v="0"/>
    <x v="0"/>
    <x v="0"/>
    <x v="0"/>
    <x v="0"/>
    <x v="0"/>
    <x v="0"/>
    <x v="0"/>
    <x v="0"/>
  </r>
  <r>
    <x v="0"/>
    <x v="1"/>
    <x v="11"/>
    <x v="0"/>
    <x v="5"/>
    <x v="0"/>
    <x v="0"/>
    <x v="3"/>
    <x v="2"/>
    <x v="3"/>
    <x v="3"/>
    <x v="3"/>
    <x v="4"/>
    <x v="3"/>
    <x v="2"/>
    <x v="3"/>
    <x v="3"/>
    <x v="3"/>
    <x v="2"/>
    <x v="3"/>
    <x v="2"/>
    <x v="0"/>
    <x v="2"/>
    <x v="1"/>
    <x v="1"/>
    <x v="3"/>
    <x v="2"/>
    <x v="3"/>
    <x v="4"/>
    <x v="2"/>
    <x v="2"/>
    <x v="0"/>
    <x v="3"/>
    <x v="3"/>
    <x v="1"/>
    <x v="2"/>
    <x v="0"/>
    <x v="3"/>
    <x v="2"/>
    <x v="2"/>
    <x v="0"/>
    <x v="0"/>
    <x v="0"/>
    <x v="0"/>
    <x v="0"/>
    <x v="0"/>
    <x v="0"/>
    <x v="0"/>
    <x v="0"/>
  </r>
  <r>
    <x v="0"/>
    <x v="1"/>
    <x v="11"/>
    <x v="0"/>
    <x v="5"/>
    <x v="0"/>
    <x v="0"/>
    <x v="0"/>
    <x v="0"/>
    <x v="0"/>
    <x v="0"/>
    <x v="0"/>
    <x v="2"/>
    <x v="3"/>
    <x v="0"/>
    <x v="3"/>
    <x v="0"/>
    <x v="2"/>
    <x v="3"/>
    <x v="2"/>
    <x v="4"/>
    <x v="2"/>
    <x v="3"/>
    <x v="0"/>
    <x v="0"/>
    <x v="0"/>
    <x v="3"/>
    <x v="2"/>
    <x v="0"/>
    <x v="3"/>
    <x v="4"/>
    <x v="2"/>
    <x v="2"/>
    <x v="3"/>
    <x v="1"/>
    <x v="0"/>
    <x v="2"/>
    <x v="5"/>
    <x v="4"/>
    <x v="2"/>
    <x v="0"/>
    <x v="0"/>
    <x v="0"/>
    <x v="0"/>
    <x v="0"/>
    <x v="0"/>
    <x v="0"/>
    <x v="0"/>
    <x v="0"/>
  </r>
  <r>
    <x v="0"/>
    <x v="1"/>
    <x v="11"/>
    <x v="0"/>
    <x v="5"/>
    <x v="0"/>
    <x v="0"/>
    <x v="5"/>
    <x v="2"/>
    <x v="2"/>
    <x v="2"/>
    <x v="2"/>
    <x v="0"/>
    <x v="0"/>
    <x v="5"/>
    <x v="0"/>
    <x v="3"/>
    <x v="2"/>
    <x v="3"/>
    <x v="2"/>
    <x v="2"/>
    <x v="2"/>
    <x v="0"/>
    <x v="2"/>
    <x v="3"/>
    <x v="2"/>
    <x v="3"/>
    <x v="0"/>
    <x v="4"/>
    <x v="2"/>
    <x v="2"/>
    <x v="2"/>
    <x v="3"/>
    <x v="3"/>
    <x v="1"/>
    <x v="0"/>
    <x v="3"/>
    <x v="0"/>
    <x v="0"/>
    <x v="2"/>
    <x v="0"/>
    <x v="0"/>
    <x v="0"/>
    <x v="0"/>
    <x v="0"/>
    <x v="0"/>
    <x v="0"/>
    <x v="0"/>
    <x v="0"/>
  </r>
  <r>
    <x v="0"/>
    <x v="1"/>
    <x v="11"/>
    <x v="0"/>
    <x v="5"/>
    <x v="0"/>
    <x v="0"/>
    <x v="0"/>
    <x v="0"/>
    <x v="2"/>
    <x v="2"/>
    <x v="2"/>
    <x v="0"/>
    <x v="0"/>
    <x v="5"/>
    <x v="3"/>
    <x v="0"/>
    <x v="2"/>
    <x v="2"/>
    <x v="1"/>
    <x v="2"/>
    <x v="0"/>
    <x v="2"/>
    <x v="3"/>
    <x v="1"/>
    <x v="4"/>
    <x v="4"/>
    <x v="0"/>
    <x v="4"/>
    <x v="3"/>
    <x v="4"/>
    <x v="0"/>
    <x v="0"/>
    <x v="4"/>
    <x v="3"/>
    <x v="0"/>
    <x v="2"/>
    <x v="5"/>
    <x v="0"/>
    <x v="4"/>
    <x v="0"/>
    <x v="0"/>
    <x v="0"/>
    <x v="0"/>
    <x v="0"/>
    <x v="0"/>
    <x v="0"/>
    <x v="0"/>
    <x v="0"/>
  </r>
  <r>
    <x v="0"/>
    <x v="1"/>
    <x v="11"/>
    <x v="0"/>
    <x v="5"/>
    <x v="0"/>
    <x v="0"/>
    <x v="2"/>
    <x v="0"/>
    <x v="2"/>
    <x v="3"/>
    <x v="2"/>
    <x v="0"/>
    <x v="3"/>
    <x v="0"/>
    <x v="0"/>
    <x v="5"/>
    <x v="2"/>
    <x v="2"/>
    <x v="2"/>
    <x v="0"/>
    <x v="0"/>
    <x v="0"/>
    <x v="2"/>
    <x v="2"/>
    <x v="0"/>
    <x v="0"/>
    <x v="0"/>
    <x v="0"/>
    <x v="0"/>
    <x v="4"/>
    <x v="0"/>
    <x v="4"/>
    <x v="2"/>
    <x v="1"/>
    <x v="2"/>
    <x v="0"/>
    <x v="3"/>
    <x v="4"/>
    <x v="4"/>
    <x v="0"/>
    <x v="0"/>
    <x v="0"/>
    <x v="0"/>
    <x v="0"/>
    <x v="0"/>
    <x v="0"/>
    <x v="0"/>
    <x v="0"/>
  </r>
  <r>
    <x v="0"/>
    <x v="1"/>
    <x v="11"/>
    <x v="0"/>
    <x v="5"/>
    <x v="0"/>
    <x v="2"/>
    <x v="0"/>
    <x v="0"/>
    <x v="2"/>
    <x v="3"/>
    <x v="0"/>
    <x v="4"/>
    <x v="3"/>
    <x v="0"/>
    <x v="0"/>
    <x v="6"/>
    <x v="2"/>
    <x v="1"/>
    <x v="3"/>
    <x v="3"/>
    <x v="3"/>
    <x v="3"/>
    <x v="0"/>
    <x v="4"/>
    <x v="2"/>
    <x v="0"/>
    <x v="3"/>
    <x v="2"/>
    <x v="0"/>
    <x v="0"/>
    <x v="4"/>
    <x v="4"/>
    <x v="4"/>
    <x v="4"/>
    <x v="2"/>
    <x v="4"/>
    <x v="2"/>
    <x v="3"/>
    <x v="2"/>
    <x v="0"/>
    <x v="0"/>
    <x v="0"/>
    <x v="0"/>
    <x v="0"/>
    <x v="0"/>
    <x v="0"/>
    <x v="0"/>
    <x v="0"/>
  </r>
  <r>
    <x v="0"/>
    <x v="1"/>
    <x v="12"/>
    <x v="0"/>
    <x v="5"/>
    <x v="0"/>
    <x v="2"/>
    <x v="2"/>
    <x v="2"/>
    <x v="3"/>
    <x v="0"/>
    <x v="2"/>
    <x v="0"/>
    <x v="0"/>
    <x v="2"/>
    <x v="3"/>
    <x v="0"/>
    <x v="3"/>
    <x v="2"/>
    <x v="3"/>
    <x v="0"/>
    <x v="0"/>
    <x v="0"/>
    <x v="3"/>
    <x v="1"/>
    <x v="5"/>
    <x v="5"/>
    <x v="0"/>
    <x v="0"/>
    <x v="2"/>
    <x v="0"/>
    <x v="3"/>
    <x v="5"/>
    <x v="0"/>
    <x v="3"/>
    <x v="3"/>
    <x v="0"/>
    <x v="3"/>
    <x v="0"/>
    <x v="2"/>
    <x v="0"/>
    <x v="0"/>
    <x v="0"/>
    <x v="0"/>
    <x v="0"/>
    <x v="0"/>
    <x v="0"/>
    <x v="0"/>
    <x v="0"/>
  </r>
  <r>
    <x v="0"/>
    <x v="1"/>
    <x v="11"/>
    <x v="0"/>
    <x v="5"/>
    <x v="0"/>
    <x v="2"/>
    <x v="0"/>
    <x v="0"/>
    <x v="2"/>
    <x v="0"/>
    <x v="2"/>
    <x v="5"/>
    <x v="0"/>
    <x v="5"/>
    <x v="3"/>
    <x v="0"/>
    <x v="0"/>
    <x v="0"/>
    <x v="0"/>
    <x v="4"/>
    <x v="4"/>
    <x v="3"/>
    <x v="0"/>
    <x v="2"/>
    <x v="2"/>
    <x v="0"/>
    <x v="3"/>
    <x v="3"/>
    <x v="0"/>
    <x v="3"/>
    <x v="0"/>
    <x v="0"/>
    <x v="2"/>
    <x v="0"/>
    <x v="2"/>
    <x v="1"/>
    <x v="0"/>
    <x v="1"/>
    <x v="1"/>
    <x v="0"/>
    <x v="0"/>
    <x v="0"/>
    <x v="0"/>
    <x v="0"/>
    <x v="0"/>
    <x v="0"/>
    <x v="0"/>
    <x v="0"/>
  </r>
  <r>
    <x v="0"/>
    <x v="1"/>
    <x v="15"/>
    <x v="0"/>
    <x v="1"/>
    <x v="0"/>
    <x v="0"/>
    <x v="0"/>
    <x v="2"/>
    <x v="3"/>
    <x v="2"/>
    <x v="3"/>
    <x v="0"/>
    <x v="3"/>
    <x v="0"/>
    <x v="2"/>
    <x v="3"/>
    <x v="3"/>
    <x v="2"/>
    <x v="2"/>
    <x v="2"/>
    <x v="0"/>
    <x v="0"/>
    <x v="3"/>
    <x v="2"/>
    <x v="3"/>
    <x v="2"/>
    <x v="0"/>
    <x v="0"/>
    <x v="2"/>
    <x v="0"/>
    <x v="3"/>
    <x v="3"/>
    <x v="3"/>
    <x v="1"/>
    <x v="2"/>
    <x v="0"/>
    <x v="0"/>
    <x v="0"/>
    <x v="0"/>
    <x v="0"/>
    <x v="0"/>
    <x v="0"/>
    <x v="0"/>
    <x v="0"/>
    <x v="0"/>
    <x v="0"/>
    <x v="0"/>
    <x v="0"/>
  </r>
  <r>
    <x v="0"/>
    <x v="1"/>
    <x v="15"/>
    <x v="0"/>
    <x v="1"/>
    <x v="0"/>
    <x v="0"/>
    <x v="0"/>
    <x v="0"/>
    <x v="2"/>
    <x v="2"/>
    <x v="3"/>
    <x v="0"/>
    <x v="3"/>
    <x v="0"/>
    <x v="0"/>
    <x v="0"/>
    <x v="2"/>
    <x v="3"/>
    <x v="4"/>
    <x v="0"/>
    <x v="0"/>
    <x v="2"/>
    <x v="3"/>
    <x v="1"/>
    <x v="2"/>
    <x v="3"/>
    <x v="2"/>
    <x v="0"/>
    <x v="3"/>
    <x v="3"/>
    <x v="0"/>
    <x v="2"/>
    <x v="2"/>
    <x v="1"/>
    <x v="0"/>
    <x v="0"/>
    <x v="1"/>
    <x v="0"/>
    <x v="0"/>
    <x v="0"/>
    <x v="0"/>
    <x v="0"/>
    <x v="0"/>
    <x v="0"/>
    <x v="0"/>
    <x v="0"/>
    <x v="0"/>
    <x v="0"/>
  </r>
  <r>
    <x v="0"/>
    <x v="1"/>
    <x v="15"/>
    <x v="0"/>
    <x v="1"/>
    <x v="0"/>
    <x v="2"/>
    <x v="3"/>
    <x v="0"/>
    <x v="2"/>
    <x v="3"/>
    <x v="4"/>
    <x v="4"/>
    <x v="5"/>
    <x v="4"/>
    <x v="0"/>
    <x v="5"/>
    <x v="2"/>
    <x v="3"/>
    <x v="4"/>
    <x v="5"/>
    <x v="0"/>
    <x v="0"/>
    <x v="3"/>
    <x v="2"/>
    <x v="1"/>
    <x v="3"/>
    <x v="0"/>
    <x v="0"/>
    <x v="0"/>
    <x v="0"/>
    <x v="3"/>
    <x v="3"/>
    <x v="3"/>
    <x v="1"/>
    <x v="0"/>
    <x v="0"/>
    <x v="0"/>
    <x v="2"/>
    <x v="0"/>
    <x v="0"/>
    <x v="0"/>
    <x v="0"/>
    <x v="0"/>
    <x v="0"/>
    <x v="0"/>
    <x v="0"/>
    <x v="0"/>
    <x v="0"/>
  </r>
  <r>
    <x v="0"/>
    <x v="1"/>
    <x v="15"/>
    <x v="0"/>
    <x v="1"/>
    <x v="0"/>
    <x v="2"/>
    <x v="0"/>
    <x v="0"/>
    <x v="2"/>
    <x v="0"/>
    <x v="0"/>
    <x v="2"/>
    <x v="0"/>
    <x v="2"/>
    <x v="3"/>
    <x v="3"/>
    <x v="0"/>
    <x v="3"/>
    <x v="0"/>
    <x v="4"/>
    <x v="2"/>
    <x v="0"/>
    <x v="0"/>
    <x v="1"/>
    <x v="0"/>
    <x v="1"/>
    <x v="1"/>
    <x v="0"/>
    <x v="0"/>
    <x v="1"/>
    <x v="1"/>
    <x v="2"/>
    <x v="0"/>
    <x v="1"/>
    <x v="0"/>
    <x v="2"/>
    <x v="0"/>
    <x v="2"/>
    <x v="1"/>
    <x v="0"/>
    <x v="0"/>
    <x v="0"/>
    <x v="0"/>
    <x v="0"/>
    <x v="0"/>
    <x v="0"/>
    <x v="0"/>
    <x v="0"/>
  </r>
  <r>
    <x v="0"/>
    <x v="1"/>
    <x v="15"/>
    <x v="0"/>
    <x v="1"/>
    <x v="1"/>
    <x v="3"/>
    <x v="0"/>
    <x v="4"/>
    <x v="3"/>
    <x v="2"/>
    <x v="2"/>
    <x v="5"/>
    <x v="0"/>
    <x v="5"/>
    <x v="3"/>
    <x v="2"/>
    <x v="3"/>
    <x v="2"/>
    <x v="2"/>
    <x v="2"/>
    <x v="0"/>
    <x v="3"/>
    <x v="3"/>
    <x v="1"/>
    <x v="2"/>
    <x v="0"/>
    <x v="3"/>
    <x v="0"/>
    <x v="0"/>
    <x v="2"/>
    <x v="0"/>
    <x v="2"/>
    <x v="1"/>
    <x v="1"/>
    <x v="2"/>
    <x v="0"/>
    <x v="0"/>
    <x v="0"/>
    <x v="2"/>
    <x v="0"/>
    <x v="0"/>
    <x v="0"/>
    <x v="0"/>
    <x v="0"/>
    <x v="0"/>
    <x v="0"/>
    <x v="0"/>
    <x v="0"/>
  </r>
  <r>
    <x v="0"/>
    <x v="1"/>
    <x v="15"/>
    <x v="0"/>
    <x v="1"/>
    <x v="1"/>
    <x v="2"/>
    <x v="3"/>
    <x v="4"/>
    <x v="2"/>
    <x v="0"/>
    <x v="4"/>
    <x v="4"/>
    <x v="5"/>
    <x v="2"/>
    <x v="0"/>
    <x v="5"/>
    <x v="2"/>
    <x v="2"/>
    <x v="2"/>
    <x v="4"/>
    <x v="4"/>
    <x v="3"/>
    <x v="0"/>
    <x v="1"/>
    <x v="4"/>
    <x v="4"/>
    <x v="2"/>
    <x v="1"/>
    <x v="3"/>
    <x v="3"/>
    <x v="4"/>
    <x v="4"/>
    <x v="2"/>
    <x v="1"/>
    <x v="0"/>
    <x v="0"/>
    <x v="5"/>
    <x v="0"/>
    <x v="1"/>
    <x v="0"/>
    <x v="0"/>
    <x v="0"/>
    <x v="0"/>
    <x v="0"/>
    <x v="0"/>
    <x v="0"/>
    <x v="0"/>
    <x v="0"/>
  </r>
  <r>
    <x v="0"/>
    <x v="1"/>
    <x v="15"/>
    <x v="0"/>
    <x v="1"/>
    <x v="1"/>
    <x v="2"/>
    <x v="3"/>
    <x v="0"/>
    <x v="3"/>
    <x v="3"/>
    <x v="2"/>
    <x v="2"/>
    <x v="0"/>
    <x v="0"/>
    <x v="0"/>
    <x v="6"/>
    <x v="0"/>
    <x v="0"/>
    <x v="4"/>
    <x v="0"/>
    <x v="0"/>
    <x v="0"/>
    <x v="2"/>
    <x v="1"/>
    <x v="1"/>
    <x v="2"/>
    <x v="0"/>
    <x v="0"/>
    <x v="1"/>
    <x v="0"/>
    <x v="2"/>
    <x v="0"/>
    <x v="3"/>
    <x v="1"/>
    <x v="0"/>
    <x v="0"/>
    <x v="5"/>
    <x v="0"/>
    <x v="0"/>
    <x v="0"/>
    <x v="0"/>
    <x v="0"/>
    <x v="0"/>
    <x v="0"/>
    <x v="0"/>
    <x v="0"/>
    <x v="0"/>
    <x v="0"/>
  </r>
  <r>
    <x v="0"/>
    <x v="1"/>
    <x v="15"/>
    <x v="0"/>
    <x v="1"/>
    <x v="0"/>
    <x v="2"/>
    <x v="2"/>
    <x v="4"/>
    <x v="3"/>
    <x v="3"/>
    <x v="2"/>
    <x v="2"/>
    <x v="0"/>
    <x v="0"/>
    <x v="3"/>
    <x v="3"/>
    <x v="2"/>
    <x v="3"/>
    <x v="2"/>
    <x v="4"/>
    <x v="0"/>
    <x v="0"/>
    <x v="2"/>
    <x v="1"/>
    <x v="2"/>
    <x v="2"/>
    <x v="0"/>
    <x v="4"/>
    <x v="2"/>
    <x v="2"/>
    <x v="0"/>
    <x v="0"/>
    <x v="2"/>
    <x v="2"/>
    <x v="2"/>
    <x v="0"/>
    <x v="0"/>
    <x v="2"/>
    <x v="0"/>
    <x v="0"/>
    <x v="0"/>
    <x v="0"/>
    <x v="0"/>
    <x v="0"/>
    <x v="0"/>
    <x v="0"/>
    <x v="0"/>
    <x v="0"/>
  </r>
  <r>
    <x v="0"/>
    <x v="1"/>
    <x v="15"/>
    <x v="0"/>
    <x v="1"/>
    <x v="2"/>
    <x v="0"/>
    <x v="0"/>
    <x v="1"/>
    <x v="2"/>
    <x v="3"/>
    <x v="2"/>
    <x v="0"/>
    <x v="0"/>
    <x v="2"/>
    <x v="0"/>
    <x v="3"/>
    <x v="2"/>
    <x v="2"/>
    <x v="2"/>
    <x v="1"/>
    <x v="2"/>
    <x v="3"/>
    <x v="2"/>
    <x v="1"/>
    <x v="0"/>
    <x v="3"/>
    <x v="3"/>
    <x v="4"/>
    <x v="3"/>
    <x v="4"/>
    <x v="0"/>
    <x v="0"/>
    <x v="3"/>
    <x v="1"/>
    <x v="1"/>
    <x v="0"/>
    <x v="0"/>
    <x v="4"/>
    <x v="1"/>
    <x v="0"/>
    <x v="0"/>
    <x v="0"/>
    <x v="0"/>
    <x v="0"/>
    <x v="0"/>
    <x v="0"/>
    <x v="0"/>
    <x v="0"/>
  </r>
  <r>
    <x v="0"/>
    <x v="1"/>
    <x v="15"/>
    <x v="0"/>
    <x v="1"/>
    <x v="1"/>
    <x v="2"/>
    <x v="0"/>
    <x v="4"/>
    <x v="2"/>
    <x v="3"/>
    <x v="2"/>
    <x v="0"/>
    <x v="0"/>
    <x v="0"/>
    <x v="0"/>
    <x v="0"/>
    <x v="2"/>
    <x v="2"/>
    <x v="2"/>
    <x v="0"/>
    <x v="2"/>
    <x v="3"/>
    <x v="2"/>
    <x v="1"/>
    <x v="0"/>
    <x v="3"/>
    <x v="3"/>
    <x v="4"/>
    <x v="3"/>
    <x v="2"/>
    <x v="2"/>
    <x v="0"/>
    <x v="2"/>
    <x v="1"/>
    <x v="0"/>
    <x v="0"/>
    <x v="5"/>
    <x v="0"/>
    <x v="0"/>
    <x v="0"/>
    <x v="0"/>
    <x v="0"/>
    <x v="0"/>
    <x v="0"/>
    <x v="0"/>
    <x v="0"/>
    <x v="0"/>
    <x v="0"/>
  </r>
  <r>
    <x v="0"/>
    <x v="1"/>
    <x v="15"/>
    <x v="0"/>
    <x v="1"/>
    <x v="1"/>
    <x v="0"/>
    <x v="0"/>
    <x v="4"/>
    <x v="3"/>
    <x v="2"/>
    <x v="2"/>
    <x v="0"/>
    <x v="2"/>
    <x v="5"/>
    <x v="2"/>
    <x v="3"/>
    <x v="3"/>
    <x v="4"/>
    <x v="3"/>
    <x v="0"/>
    <x v="3"/>
    <x v="4"/>
    <x v="4"/>
    <x v="2"/>
    <x v="3"/>
    <x v="0"/>
    <x v="3"/>
    <x v="0"/>
    <x v="2"/>
    <x v="0"/>
    <x v="3"/>
    <x v="5"/>
    <x v="3"/>
    <x v="3"/>
    <x v="2"/>
    <x v="3"/>
    <x v="3"/>
    <x v="2"/>
    <x v="2"/>
    <x v="0"/>
    <x v="0"/>
    <x v="0"/>
    <x v="0"/>
    <x v="0"/>
    <x v="0"/>
    <x v="0"/>
    <x v="0"/>
    <x v="0"/>
  </r>
  <r>
    <x v="0"/>
    <x v="1"/>
    <x v="15"/>
    <x v="0"/>
    <x v="1"/>
    <x v="0"/>
    <x v="0"/>
    <x v="0"/>
    <x v="0"/>
    <x v="3"/>
    <x v="2"/>
    <x v="3"/>
    <x v="2"/>
    <x v="2"/>
    <x v="0"/>
    <x v="3"/>
    <x v="3"/>
    <x v="3"/>
    <x v="2"/>
    <x v="2"/>
    <x v="2"/>
    <x v="0"/>
    <x v="2"/>
    <x v="3"/>
    <x v="2"/>
    <x v="2"/>
    <x v="2"/>
    <x v="0"/>
    <x v="0"/>
    <x v="2"/>
    <x v="0"/>
    <x v="2"/>
    <x v="3"/>
    <x v="2"/>
    <x v="3"/>
    <x v="0"/>
    <x v="0"/>
    <x v="0"/>
    <x v="2"/>
    <x v="2"/>
    <x v="0"/>
    <x v="0"/>
    <x v="0"/>
    <x v="0"/>
    <x v="0"/>
    <x v="0"/>
    <x v="0"/>
    <x v="0"/>
    <x v="0"/>
  </r>
  <r>
    <x v="0"/>
    <x v="1"/>
    <x v="15"/>
    <x v="0"/>
    <x v="1"/>
    <x v="0"/>
    <x v="4"/>
    <x v="2"/>
    <x v="1"/>
    <x v="4"/>
    <x v="2"/>
    <x v="2"/>
    <x v="0"/>
    <x v="3"/>
    <x v="0"/>
    <x v="3"/>
    <x v="0"/>
    <x v="1"/>
    <x v="1"/>
    <x v="3"/>
    <x v="2"/>
    <x v="1"/>
    <x v="4"/>
    <x v="0"/>
    <x v="1"/>
    <x v="0"/>
    <x v="5"/>
    <x v="0"/>
    <x v="0"/>
    <x v="2"/>
    <x v="0"/>
    <x v="1"/>
    <x v="0"/>
    <x v="0"/>
    <x v="0"/>
    <x v="0"/>
    <x v="2"/>
    <x v="3"/>
    <x v="2"/>
    <x v="1"/>
    <x v="0"/>
    <x v="0"/>
    <x v="0"/>
    <x v="0"/>
    <x v="0"/>
    <x v="0"/>
    <x v="0"/>
    <x v="0"/>
    <x v="0"/>
  </r>
  <r>
    <x v="0"/>
    <x v="1"/>
    <x v="15"/>
    <x v="0"/>
    <x v="1"/>
    <x v="1"/>
    <x v="2"/>
    <x v="5"/>
    <x v="4"/>
    <x v="2"/>
    <x v="4"/>
    <x v="6"/>
    <x v="2"/>
    <x v="2"/>
    <x v="5"/>
    <x v="2"/>
    <x v="2"/>
    <x v="2"/>
    <x v="2"/>
    <x v="3"/>
    <x v="2"/>
    <x v="4"/>
    <x v="2"/>
    <x v="0"/>
    <x v="1"/>
    <x v="0"/>
    <x v="0"/>
    <x v="0"/>
    <x v="0"/>
    <x v="2"/>
    <x v="0"/>
    <x v="2"/>
    <x v="2"/>
    <x v="1"/>
    <x v="3"/>
    <x v="0"/>
    <x v="3"/>
    <x v="3"/>
    <x v="0"/>
    <x v="2"/>
    <x v="0"/>
    <x v="0"/>
    <x v="0"/>
    <x v="0"/>
    <x v="0"/>
    <x v="0"/>
    <x v="0"/>
    <x v="0"/>
    <x v="0"/>
  </r>
  <r>
    <x v="0"/>
    <x v="1"/>
    <x v="15"/>
    <x v="0"/>
    <x v="1"/>
    <x v="0"/>
    <x v="2"/>
    <x v="1"/>
    <x v="0"/>
    <x v="2"/>
    <x v="2"/>
    <x v="0"/>
    <x v="2"/>
    <x v="0"/>
    <x v="0"/>
    <x v="0"/>
    <x v="3"/>
    <x v="2"/>
    <x v="3"/>
    <x v="4"/>
    <x v="2"/>
    <x v="0"/>
    <x v="4"/>
    <x v="3"/>
    <x v="1"/>
    <x v="2"/>
    <x v="0"/>
    <x v="0"/>
    <x v="0"/>
    <x v="2"/>
    <x v="0"/>
    <x v="4"/>
    <x v="2"/>
    <x v="2"/>
    <x v="0"/>
    <x v="0"/>
    <x v="2"/>
    <x v="2"/>
    <x v="2"/>
    <x v="3"/>
    <x v="0"/>
    <x v="0"/>
    <x v="0"/>
    <x v="0"/>
    <x v="0"/>
    <x v="0"/>
    <x v="0"/>
    <x v="0"/>
    <x v="0"/>
  </r>
  <r>
    <x v="0"/>
    <x v="1"/>
    <x v="15"/>
    <x v="0"/>
    <x v="1"/>
    <x v="0"/>
    <x v="3"/>
    <x v="2"/>
    <x v="2"/>
    <x v="2"/>
    <x v="4"/>
    <x v="3"/>
    <x v="5"/>
    <x v="3"/>
    <x v="5"/>
    <x v="2"/>
    <x v="2"/>
    <x v="3"/>
    <x v="2"/>
    <x v="3"/>
    <x v="2"/>
    <x v="2"/>
    <x v="3"/>
    <x v="2"/>
    <x v="2"/>
    <x v="0"/>
    <x v="3"/>
    <x v="3"/>
    <x v="0"/>
    <x v="0"/>
    <x v="0"/>
    <x v="0"/>
    <x v="0"/>
    <x v="1"/>
    <x v="1"/>
    <x v="2"/>
    <x v="0"/>
    <x v="0"/>
    <x v="0"/>
    <x v="2"/>
    <x v="0"/>
    <x v="0"/>
    <x v="0"/>
    <x v="0"/>
    <x v="0"/>
    <x v="0"/>
    <x v="0"/>
    <x v="0"/>
    <x v="0"/>
  </r>
  <r>
    <x v="0"/>
    <x v="1"/>
    <x v="15"/>
    <x v="0"/>
    <x v="1"/>
    <x v="0"/>
    <x v="0"/>
    <x v="3"/>
    <x v="4"/>
    <x v="3"/>
    <x v="0"/>
    <x v="2"/>
    <x v="0"/>
    <x v="0"/>
    <x v="4"/>
    <x v="0"/>
    <x v="6"/>
    <x v="2"/>
    <x v="2"/>
    <x v="0"/>
    <x v="4"/>
    <x v="0"/>
    <x v="0"/>
    <x v="2"/>
    <x v="4"/>
    <x v="2"/>
    <x v="2"/>
    <x v="0"/>
    <x v="0"/>
    <x v="2"/>
    <x v="0"/>
    <x v="2"/>
    <x v="2"/>
    <x v="3"/>
    <x v="1"/>
    <x v="0"/>
    <x v="2"/>
    <x v="5"/>
    <x v="0"/>
    <x v="0"/>
    <x v="0"/>
    <x v="0"/>
    <x v="0"/>
    <x v="0"/>
    <x v="0"/>
    <x v="0"/>
    <x v="0"/>
    <x v="0"/>
    <x v="0"/>
  </r>
  <r>
    <x v="0"/>
    <x v="1"/>
    <x v="15"/>
    <x v="0"/>
    <x v="1"/>
    <x v="0"/>
    <x v="3"/>
    <x v="0"/>
    <x v="2"/>
    <x v="2"/>
    <x v="2"/>
    <x v="2"/>
    <x v="0"/>
    <x v="0"/>
    <x v="0"/>
    <x v="3"/>
    <x v="3"/>
    <x v="3"/>
    <x v="2"/>
    <x v="2"/>
    <x v="0"/>
    <x v="0"/>
    <x v="4"/>
    <x v="2"/>
    <x v="0"/>
    <x v="2"/>
    <x v="0"/>
    <x v="0"/>
    <x v="0"/>
    <x v="2"/>
    <x v="0"/>
    <x v="2"/>
    <x v="3"/>
    <x v="3"/>
    <x v="3"/>
    <x v="2"/>
    <x v="0"/>
    <x v="5"/>
    <x v="2"/>
    <x v="0"/>
    <x v="0"/>
    <x v="0"/>
    <x v="0"/>
    <x v="0"/>
    <x v="0"/>
    <x v="0"/>
    <x v="0"/>
    <x v="0"/>
    <x v="0"/>
  </r>
  <r>
    <x v="0"/>
    <x v="1"/>
    <x v="15"/>
    <x v="0"/>
    <x v="1"/>
    <x v="0"/>
    <x v="2"/>
    <x v="2"/>
    <x v="3"/>
    <x v="3"/>
    <x v="2"/>
    <x v="3"/>
    <x v="2"/>
    <x v="3"/>
    <x v="0"/>
    <x v="3"/>
    <x v="2"/>
    <x v="0"/>
    <x v="3"/>
    <x v="3"/>
    <x v="2"/>
    <x v="2"/>
    <x v="3"/>
    <x v="2"/>
    <x v="4"/>
    <x v="0"/>
    <x v="3"/>
    <x v="2"/>
    <x v="0"/>
    <x v="3"/>
    <x v="2"/>
    <x v="0"/>
    <x v="0"/>
    <x v="1"/>
    <x v="1"/>
    <x v="0"/>
    <x v="1"/>
    <x v="5"/>
    <x v="3"/>
    <x v="2"/>
    <x v="0"/>
    <x v="0"/>
    <x v="0"/>
    <x v="0"/>
    <x v="0"/>
    <x v="0"/>
    <x v="0"/>
    <x v="0"/>
    <x v="0"/>
  </r>
  <r>
    <x v="0"/>
    <x v="1"/>
    <x v="15"/>
    <x v="0"/>
    <x v="1"/>
    <x v="0"/>
    <x v="0"/>
    <x v="2"/>
    <x v="2"/>
    <x v="3"/>
    <x v="2"/>
    <x v="3"/>
    <x v="2"/>
    <x v="3"/>
    <x v="0"/>
    <x v="3"/>
    <x v="0"/>
    <x v="2"/>
    <x v="2"/>
    <x v="2"/>
    <x v="2"/>
    <x v="0"/>
    <x v="2"/>
    <x v="2"/>
    <x v="0"/>
    <x v="0"/>
    <x v="3"/>
    <x v="0"/>
    <x v="0"/>
    <x v="2"/>
    <x v="0"/>
    <x v="3"/>
    <x v="0"/>
    <x v="3"/>
    <x v="1"/>
    <x v="2"/>
    <x v="0"/>
    <x v="0"/>
    <x v="0"/>
    <x v="4"/>
    <x v="0"/>
    <x v="0"/>
    <x v="0"/>
    <x v="0"/>
    <x v="0"/>
    <x v="0"/>
    <x v="0"/>
    <x v="0"/>
    <x v="0"/>
  </r>
  <r>
    <x v="0"/>
    <x v="1"/>
    <x v="15"/>
    <x v="0"/>
    <x v="1"/>
    <x v="0"/>
    <x v="0"/>
    <x v="2"/>
    <x v="2"/>
    <x v="3"/>
    <x v="2"/>
    <x v="3"/>
    <x v="0"/>
    <x v="3"/>
    <x v="5"/>
    <x v="2"/>
    <x v="3"/>
    <x v="3"/>
    <x v="3"/>
    <x v="2"/>
    <x v="2"/>
    <x v="0"/>
    <x v="2"/>
    <x v="3"/>
    <x v="2"/>
    <x v="0"/>
    <x v="3"/>
    <x v="3"/>
    <x v="0"/>
    <x v="0"/>
    <x v="2"/>
    <x v="0"/>
    <x v="3"/>
    <x v="3"/>
    <x v="1"/>
    <x v="0"/>
    <x v="2"/>
    <x v="5"/>
    <x v="0"/>
    <x v="2"/>
    <x v="0"/>
    <x v="0"/>
    <x v="0"/>
    <x v="0"/>
    <x v="0"/>
    <x v="0"/>
    <x v="0"/>
    <x v="0"/>
    <x v="0"/>
  </r>
  <r>
    <x v="0"/>
    <x v="1"/>
    <x v="15"/>
    <x v="0"/>
    <x v="1"/>
    <x v="0"/>
    <x v="0"/>
    <x v="0"/>
    <x v="2"/>
    <x v="3"/>
    <x v="2"/>
    <x v="3"/>
    <x v="0"/>
    <x v="3"/>
    <x v="2"/>
    <x v="3"/>
    <x v="3"/>
    <x v="2"/>
    <x v="2"/>
    <x v="4"/>
    <x v="0"/>
    <x v="0"/>
    <x v="0"/>
    <x v="3"/>
    <x v="2"/>
    <x v="2"/>
    <x v="2"/>
    <x v="0"/>
    <x v="0"/>
    <x v="2"/>
    <x v="0"/>
    <x v="2"/>
    <x v="3"/>
    <x v="3"/>
    <x v="3"/>
    <x v="0"/>
    <x v="2"/>
    <x v="5"/>
    <x v="4"/>
    <x v="2"/>
    <x v="0"/>
    <x v="0"/>
    <x v="0"/>
    <x v="0"/>
    <x v="0"/>
    <x v="0"/>
    <x v="0"/>
    <x v="0"/>
    <x v="0"/>
  </r>
  <r>
    <x v="0"/>
    <x v="1"/>
    <x v="15"/>
    <x v="0"/>
    <x v="1"/>
    <x v="0"/>
    <x v="3"/>
    <x v="0"/>
    <x v="2"/>
    <x v="2"/>
    <x v="2"/>
    <x v="1"/>
    <x v="1"/>
    <x v="5"/>
    <x v="6"/>
    <x v="0"/>
    <x v="0"/>
    <x v="2"/>
    <x v="3"/>
    <x v="0"/>
    <x v="5"/>
    <x v="0"/>
    <x v="0"/>
    <x v="3"/>
    <x v="4"/>
    <x v="2"/>
    <x v="2"/>
    <x v="0"/>
    <x v="0"/>
    <x v="2"/>
    <x v="4"/>
    <x v="0"/>
    <x v="0"/>
    <x v="2"/>
    <x v="0"/>
    <x v="4"/>
    <x v="4"/>
    <x v="5"/>
    <x v="0"/>
    <x v="0"/>
    <x v="0"/>
    <x v="0"/>
    <x v="0"/>
    <x v="0"/>
    <x v="0"/>
    <x v="0"/>
    <x v="0"/>
    <x v="0"/>
    <x v="0"/>
  </r>
  <r>
    <x v="0"/>
    <x v="1"/>
    <x v="15"/>
    <x v="0"/>
    <x v="1"/>
    <x v="0"/>
    <x v="3"/>
    <x v="4"/>
    <x v="1"/>
    <x v="2"/>
    <x v="2"/>
    <x v="2"/>
    <x v="2"/>
    <x v="1"/>
    <x v="2"/>
    <x v="3"/>
    <x v="0"/>
    <x v="3"/>
    <x v="2"/>
    <x v="1"/>
    <x v="4"/>
    <x v="0"/>
    <x v="0"/>
    <x v="1"/>
    <x v="1"/>
    <x v="3"/>
    <x v="0"/>
    <x v="2"/>
    <x v="4"/>
    <x v="4"/>
    <x v="4"/>
    <x v="1"/>
    <x v="0"/>
    <x v="0"/>
    <x v="2"/>
    <x v="0"/>
    <x v="3"/>
    <x v="3"/>
    <x v="2"/>
    <x v="2"/>
    <x v="0"/>
    <x v="0"/>
    <x v="0"/>
    <x v="0"/>
    <x v="0"/>
    <x v="0"/>
    <x v="0"/>
    <x v="0"/>
    <x v="0"/>
  </r>
  <r>
    <x v="0"/>
    <x v="1"/>
    <x v="15"/>
    <x v="0"/>
    <x v="1"/>
    <x v="0"/>
    <x v="2"/>
    <x v="3"/>
    <x v="4"/>
    <x v="2"/>
    <x v="3"/>
    <x v="0"/>
    <x v="2"/>
    <x v="5"/>
    <x v="2"/>
    <x v="0"/>
    <x v="3"/>
    <x v="2"/>
    <x v="2"/>
    <x v="2"/>
    <x v="3"/>
    <x v="2"/>
    <x v="0"/>
    <x v="2"/>
    <x v="4"/>
    <x v="4"/>
    <x v="3"/>
    <x v="0"/>
    <x v="0"/>
    <x v="2"/>
    <x v="0"/>
    <x v="2"/>
    <x v="3"/>
    <x v="2"/>
    <x v="3"/>
    <x v="2"/>
    <x v="0"/>
    <x v="0"/>
    <x v="0"/>
    <x v="4"/>
    <x v="0"/>
    <x v="0"/>
    <x v="0"/>
    <x v="0"/>
    <x v="0"/>
    <x v="0"/>
    <x v="0"/>
    <x v="0"/>
    <x v="0"/>
  </r>
  <r>
    <x v="0"/>
    <x v="1"/>
    <x v="15"/>
    <x v="0"/>
    <x v="0"/>
    <x v="1"/>
    <x v="0"/>
    <x v="2"/>
    <x v="3"/>
    <x v="3"/>
    <x v="3"/>
    <x v="2"/>
    <x v="0"/>
    <x v="3"/>
    <x v="0"/>
    <x v="3"/>
    <x v="0"/>
    <x v="3"/>
    <x v="4"/>
    <x v="4"/>
    <x v="4"/>
    <x v="2"/>
    <x v="2"/>
    <x v="3"/>
    <x v="2"/>
    <x v="3"/>
    <x v="0"/>
    <x v="0"/>
    <x v="0"/>
    <x v="2"/>
    <x v="0"/>
    <x v="2"/>
    <x v="2"/>
    <x v="3"/>
    <x v="1"/>
    <x v="3"/>
    <x v="0"/>
    <x v="3"/>
    <x v="2"/>
    <x v="2"/>
    <x v="0"/>
    <x v="0"/>
    <x v="0"/>
    <x v="0"/>
    <x v="0"/>
    <x v="0"/>
    <x v="0"/>
    <x v="0"/>
    <x v="0"/>
  </r>
  <r>
    <x v="0"/>
    <x v="1"/>
    <x v="15"/>
    <x v="0"/>
    <x v="0"/>
    <x v="1"/>
    <x v="2"/>
    <x v="0"/>
    <x v="0"/>
    <x v="3"/>
    <x v="3"/>
    <x v="0"/>
    <x v="0"/>
    <x v="0"/>
    <x v="2"/>
    <x v="0"/>
    <x v="6"/>
    <x v="3"/>
    <x v="4"/>
    <x v="3"/>
    <x v="0"/>
    <x v="0"/>
    <x v="2"/>
    <x v="2"/>
    <x v="1"/>
    <x v="0"/>
    <x v="3"/>
    <x v="0"/>
    <x v="0"/>
    <x v="2"/>
    <x v="0"/>
    <x v="0"/>
    <x v="3"/>
    <x v="0"/>
    <x v="3"/>
    <x v="0"/>
    <x v="4"/>
    <x v="2"/>
    <x v="2"/>
    <x v="0"/>
    <x v="0"/>
    <x v="0"/>
    <x v="0"/>
    <x v="0"/>
    <x v="0"/>
    <x v="0"/>
    <x v="0"/>
    <x v="0"/>
    <x v="0"/>
  </r>
  <r>
    <x v="0"/>
    <x v="1"/>
    <x v="15"/>
    <x v="0"/>
    <x v="0"/>
    <x v="0"/>
    <x v="1"/>
    <x v="1"/>
    <x v="4"/>
    <x v="2"/>
    <x v="3"/>
    <x v="0"/>
    <x v="1"/>
    <x v="5"/>
    <x v="2"/>
    <x v="1"/>
    <x v="1"/>
    <x v="2"/>
    <x v="3"/>
    <x v="3"/>
    <x v="5"/>
    <x v="2"/>
    <x v="3"/>
    <x v="2"/>
    <x v="1"/>
    <x v="2"/>
    <x v="0"/>
    <x v="3"/>
    <x v="0"/>
    <x v="3"/>
    <x v="4"/>
    <x v="0"/>
    <x v="4"/>
    <x v="2"/>
    <x v="2"/>
    <x v="0"/>
    <x v="0"/>
    <x v="5"/>
    <x v="4"/>
    <x v="0"/>
    <x v="0"/>
    <x v="0"/>
    <x v="0"/>
    <x v="0"/>
    <x v="0"/>
    <x v="0"/>
    <x v="0"/>
    <x v="0"/>
    <x v="0"/>
  </r>
  <r>
    <x v="0"/>
    <x v="1"/>
    <x v="15"/>
    <x v="0"/>
    <x v="0"/>
    <x v="1"/>
    <x v="2"/>
    <x v="2"/>
    <x v="0"/>
    <x v="2"/>
    <x v="3"/>
    <x v="0"/>
    <x v="1"/>
    <x v="5"/>
    <x v="2"/>
    <x v="0"/>
    <x v="2"/>
    <x v="2"/>
    <x v="2"/>
    <x v="0"/>
    <x v="2"/>
    <x v="4"/>
    <x v="0"/>
    <x v="3"/>
    <x v="2"/>
    <x v="3"/>
    <x v="5"/>
    <x v="0"/>
    <x v="4"/>
    <x v="2"/>
    <x v="0"/>
    <x v="0"/>
    <x v="0"/>
    <x v="1"/>
    <x v="3"/>
    <x v="3"/>
    <x v="4"/>
    <x v="5"/>
    <x v="2"/>
    <x v="0"/>
    <x v="0"/>
    <x v="0"/>
    <x v="0"/>
    <x v="0"/>
    <x v="0"/>
    <x v="0"/>
    <x v="0"/>
    <x v="0"/>
    <x v="0"/>
  </r>
  <r>
    <x v="0"/>
    <x v="1"/>
    <x v="15"/>
    <x v="0"/>
    <x v="0"/>
    <x v="1"/>
    <x v="2"/>
    <x v="0"/>
    <x v="4"/>
    <x v="3"/>
    <x v="3"/>
    <x v="0"/>
    <x v="4"/>
    <x v="0"/>
    <x v="2"/>
    <x v="3"/>
    <x v="5"/>
    <x v="3"/>
    <x v="3"/>
    <x v="1"/>
    <x v="4"/>
    <x v="4"/>
    <x v="3"/>
    <x v="3"/>
    <x v="1"/>
    <x v="2"/>
    <x v="2"/>
    <x v="3"/>
    <x v="0"/>
    <x v="3"/>
    <x v="3"/>
    <x v="2"/>
    <x v="4"/>
    <x v="2"/>
    <x v="0"/>
    <x v="0"/>
    <x v="0"/>
    <x v="0"/>
    <x v="0"/>
    <x v="4"/>
    <x v="0"/>
    <x v="0"/>
    <x v="0"/>
    <x v="0"/>
    <x v="0"/>
    <x v="0"/>
    <x v="0"/>
    <x v="0"/>
    <x v="0"/>
  </r>
  <r>
    <x v="0"/>
    <x v="1"/>
    <x v="15"/>
    <x v="0"/>
    <x v="0"/>
    <x v="1"/>
    <x v="4"/>
    <x v="3"/>
    <x v="4"/>
    <x v="1"/>
    <x v="0"/>
    <x v="4"/>
    <x v="4"/>
    <x v="5"/>
    <x v="4"/>
    <x v="4"/>
    <x v="5"/>
    <x v="2"/>
    <x v="0"/>
    <x v="3"/>
    <x v="5"/>
    <x v="3"/>
    <x v="4"/>
    <x v="0"/>
    <x v="4"/>
    <x v="0"/>
    <x v="4"/>
    <x v="0"/>
    <x v="2"/>
    <x v="3"/>
    <x v="0"/>
    <x v="4"/>
    <x v="4"/>
    <x v="1"/>
    <x v="2"/>
    <x v="2"/>
    <x v="4"/>
    <x v="2"/>
    <x v="0"/>
    <x v="3"/>
    <x v="0"/>
    <x v="0"/>
    <x v="0"/>
    <x v="0"/>
    <x v="0"/>
    <x v="0"/>
    <x v="0"/>
    <x v="0"/>
    <x v="0"/>
  </r>
  <r>
    <x v="0"/>
    <x v="1"/>
    <x v="15"/>
    <x v="0"/>
    <x v="0"/>
    <x v="0"/>
    <x v="3"/>
    <x v="0"/>
    <x v="2"/>
    <x v="3"/>
    <x v="2"/>
    <x v="0"/>
    <x v="0"/>
    <x v="2"/>
    <x v="0"/>
    <x v="3"/>
    <x v="0"/>
    <x v="3"/>
    <x v="2"/>
    <x v="2"/>
    <x v="1"/>
    <x v="3"/>
    <x v="4"/>
    <x v="3"/>
    <x v="2"/>
    <x v="3"/>
    <x v="3"/>
    <x v="0"/>
    <x v="0"/>
    <x v="2"/>
    <x v="0"/>
    <x v="3"/>
    <x v="5"/>
    <x v="1"/>
    <x v="1"/>
    <x v="2"/>
    <x v="2"/>
    <x v="3"/>
    <x v="2"/>
    <x v="4"/>
    <x v="0"/>
    <x v="0"/>
    <x v="0"/>
    <x v="0"/>
    <x v="0"/>
    <x v="0"/>
    <x v="0"/>
    <x v="0"/>
    <x v="0"/>
  </r>
  <r>
    <x v="0"/>
    <x v="1"/>
    <x v="15"/>
    <x v="0"/>
    <x v="0"/>
    <x v="0"/>
    <x v="2"/>
    <x v="2"/>
    <x v="2"/>
    <x v="2"/>
    <x v="0"/>
    <x v="2"/>
    <x v="2"/>
    <x v="0"/>
    <x v="6"/>
    <x v="0"/>
    <x v="3"/>
    <x v="2"/>
    <x v="2"/>
    <x v="3"/>
    <x v="1"/>
    <x v="0"/>
    <x v="3"/>
    <x v="2"/>
    <x v="0"/>
    <x v="4"/>
    <x v="4"/>
    <x v="0"/>
    <x v="0"/>
    <x v="3"/>
    <x v="0"/>
    <x v="2"/>
    <x v="2"/>
    <x v="1"/>
    <x v="1"/>
    <x v="4"/>
    <x v="1"/>
    <x v="5"/>
    <x v="0"/>
    <x v="2"/>
    <x v="0"/>
    <x v="0"/>
    <x v="0"/>
    <x v="0"/>
    <x v="0"/>
    <x v="0"/>
    <x v="0"/>
    <x v="0"/>
    <x v="0"/>
  </r>
  <r>
    <x v="0"/>
    <x v="1"/>
    <x v="15"/>
    <x v="0"/>
    <x v="0"/>
    <x v="0"/>
    <x v="0"/>
    <x v="2"/>
    <x v="1"/>
    <x v="0"/>
    <x v="4"/>
    <x v="0"/>
    <x v="2"/>
    <x v="5"/>
    <x v="0"/>
    <x v="3"/>
    <x v="3"/>
    <x v="2"/>
    <x v="2"/>
    <x v="3"/>
    <x v="2"/>
    <x v="2"/>
    <x v="3"/>
    <x v="2"/>
    <x v="0"/>
    <x v="0"/>
    <x v="3"/>
    <x v="0"/>
    <x v="0"/>
    <x v="2"/>
    <x v="0"/>
    <x v="0"/>
    <x v="2"/>
    <x v="1"/>
    <x v="3"/>
    <x v="0"/>
    <x v="2"/>
    <x v="0"/>
    <x v="2"/>
    <x v="2"/>
    <x v="0"/>
    <x v="0"/>
    <x v="0"/>
    <x v="0"/>
    <x v="0"/>
    <x v="0"/>
    <x v="0"/>
    <x v="0"/>
    <x v="0"/>
  </r>
  <r>
    <x v="0"/>
    <x v="1"/>
    <x v="15"/>
    <x v="0"/>
    <x v="0"/>
    <x v="1"/>
    <x v="2"/>
    <x v="0"/>
    <x v="4"/>
    <x v="2"/>
    <x v="3"/>
    <x v="2"/>
    <x v="0"/>
    <x v="0"/>
    <x v="2"/>
    <x v="3"/>
    <x v="2"/>
    <x v="1"/>
    <x v="1"/>
    <x v="1"/>
    <x v="2"/>
    <x v="0"/>
    <x v="0"/>
    <x v="3"/>
    <x v="4"/>
    <x v="0"/>
    <x v="3"/>
    <x v="0"/>
    <x v="0"/>
    <x v="3"/>
    <x v="0"/>
    <x v="0"/>
    <x v="2"/>
    <x v="0"/>
    <x v="3"/>
    <x v="4"/>
    <x v="4"/>
    <x v="2"/>
    <x v="4"/>
    <x v="4"/>
    <x v="0"/>
    <x v="0"/>
    <x v="0"/>
    <x v="0"/>
    <x v="0"/>
    <x v="0"/>
    <x v="0"/>
    <x v="0"/>
    <x v="0"/>
  </r>
  <r>
    <x v="0"/>
    <x v="1"/>
    <x v="15"/>
    <x v="0"/>
    <x v="0"/>
    <x v="1"/>
    <x v="2"/>
    <x v="5"/>
    <x v="0"/>
    <x v="2"/>
    <x v="0"/>
    <x v="4"/>
    <x v="4"/>
    <x v="5"/>
    <x v="2"/>
    <x v="3"/>
    <x v="5"/>
    <x v="3"/>
    <x v="2"/>
    <x v="4"/>
    <x v="4"/>
    <x v="0"/>
    <x v="0"/>
    <x v="2"/>
    <x v="1"/>
    <x v="2"/>
    <x v="3"/>
    <x v="0"/>
    <x v="4"/>
    <x v="0"/>
    <x v="2"/>
    <x v="0"/>
    <x v="2"/>
    <x v="4"/>
    <x v="2"/>
    <x v="2"/>
    <x v="0"/>
    <x v="3"/>
    <x v="2"/>
    <x v="0"/>
    <x v="0"/>
    <x v="0"/>
    <x v="0"/>
    <x v="0"/>
    <x v="0"/>
    <x v="0"/>
    <x v="0"/>
    <x v="0"/>
    <x v="0"/>
  </r>
  <r>
    <x v="0"/>
    <x v="1"/>
    <x v="15"/>
    <x v="0"/>
    <x v="0"/>
    <x v="0"/>
    <x v="0"/>
    <x v="0"/>
    <x v="2"/>
    <x v="4"/>
    <x v="3"/>
    <x v="3"/>
    <x v="0"/>
    <x v="3"/>
    <x v="2"/>
    <x v="3"/>
    <x v="0"/>
    <x v="3"/>
    <x v="3"/>
    <x v="3"/>
    <x v="2"/>
    <x v="0"/>
    <x v="4"/>
    <x v="3"/>
    <x v="1"/>
    <x v="2"/>
    <x v="2"/>
    <x v="0"/>
    <x v="0"/>
    <x v="2"/>
    <x v="0"/>
    <x v="2"/>
    <x v="0"/>
    <x v="2"/>
    <x v="3"/>
    <x v="3"/>
    <x v="0"/>
    <x v="0"/>
    <x v="2"/>
    <x v="0"/>
    <x v="0"/>
    <x v="0"/>
    <x v="0"/>
    <x v="0"/>
    <x v="0"/>
    <x v="0"/>
    <x v="0"/>
    <x v="0"/>
    <x v="0"/>
  </r>
  <r>
    <x v="0"/>
    <x v="1"/>
    <x v="15"/>
    <x v="0"/>
    <x v="0"/>
    <x v="0"/>
    <x v="0"/>
    <x v="0"/>
    <x v="4"/>
    <x v="3"/>
    <x v="2"/>
    <x v="0"/>
    <x v="2"/>
    <x v="3"/>
    <x v="0"/>
    <x v="0"/>
    <x v="0"/>
    <x v="2"/>
    <x v="3"/>
    <x v="4"/>
    <x v="5"/>
    <x v="2"/>
    <x v="2"/>
    <x v="2"/>
    <x v="1"/>
    <x v="2"/>
    <x v="0"/>
    <x v="0"/>
    <x v="0"/>
    <x v="3"/>
    <x v="0"/>
    <x v="4"/>
    <x v="0"/>
    <x v="4"/>
    <x v="2"/>
    <x v="2"/>
    <x v="2"/>
    <x v="5"/>
    <x v="0"/>
    <x v="3"/>
    <x v="0"/>
    <x v="0"/>
    <x v="0"/>
    <x v="0"/>
    <x v="0"/>
    <x v="0"/>
    <x v="0"/>
    <x v="0"/>
    <x v="0"/>
  </r>
  <r>
    <x v="0"/>
    <x v="1"/>
    <x v="15"/>
    <x v="0"/>
    <x v="0"/>
    <x v="0"/>
    <x v="3"/>
    <x v="2"/>
    <x v="3"/>
    <x v="3"/>
    <x v="4"/>
    <x v="2"/>
    <x v="4"/>
    <x v="2"/>
    <x v="0"/>
    <x v="2"/>
    <x v="0"/>
    <x v="4"/>
    <x v="2"/>
    <x v="3"/>
    <x v="2"/>
    <x v="0"/>
    <x v="0"/>
    <x v="3"/>
    <x v="2"/>
    <x v="2"/>
    <x v="0"/>
    <x v="0"/>
    <x v="0"/>
    <x v="2"/>
    <x v="0"/>
    <x v="3"/>
    <x v="3"/>
    <x v="1"/>
    <x v="3"/>
    <x v="3"/>
    <x v="0"/>
    <x v="0"/>
    <x v="2"/>
    <x v="2"/>
    <x v="0"/>
    <x v="0"/>
    <x v="0"/>
    <x v="0"/>
    <x v="0"/>
    <x v="0"/>
    <x v="0"/>
    <x v="0"/>
    <x v="0"/>
  </r>
  <r>
    <x v="0"/>
    <x v="1"/>
    <x v="15"/>
    <x v="0"/>
    <x v="0"/>
    <x v="1"/>
    <x v="0"/>
    <x v="2"/>
    <x v="0"/>
    <x v="3"/>
    <x v="3"/>
    <x v="4"/>
    <x v="4"/>
    <x v="0"/>
    <x v="5"/>
    <x v="3"/>
    <x v="0"/>
    <x v="2"/>
    <x v="3"/>
    <x v="3"/>
    <x v="4"/>
    <x v="0"/>
    <x v="0"/>
    <x v="2"/>
    <x v="1"/>
    <x v="2"/>
    <x v="0"/>
    <x v="0"/>
    <x v="0"/>
    <x v="0"/>
    <x v="0"/>
    <x v="2"/>
    <x v="3"/>
    <x v="3"/>
    <x v="1"/>
    <x v="4"/>
    <x v="2"/>
    <x v="2"/>
    <x v="3"/>
    <x v="4"/>
    <x v="0"/>
    <x v="0"/>
    <x v="0"/>
    <x v="0"/>
    <x v="0"/>
    <x v="0"/>
    <x v="0"/>
    <x v="0"/>
    <x v="0"/>
  </r>
  <r>
    <x v="0"/>
    <x v="1"/>
    <x v="15"/>
    <x v="0"/>
    <x v="0"/>
    <x v="0"/>
    <x v="0"/>
    <x v="2"/>
    <x v="2"/>
    <x v="4"/>
    <x v="2"/>
    <x v="3"/>
    <x v="4"/>
    <x v="3"/>
    <x v="5"/>
    <x v="3"/>
    <x v="0"/>
    <x v="3"/>
    <x v="4"/>
    <x v="1"/>
    <x v="4"/>
    <x v="0"/>
    <x v="4"/>
    <x v="4"/>
    <x v="3"/>
    <x v="3"/>
    <x v="2"/>
    <x v="0"/>
    <x v="0"/>
    <x v="2"/>
    <x v="0"/>
    <x v="2"/>
    <x v="3"/>
    <x v="2"/>
    <x v="3"/>
    <x v="2"/>
    <x v="2"/>
    <x v="3"/>
    <x v="2"/>
    <x v="2"/>
    <x v="0"/>
    <x v="0"/>
    <x v="0"/>
    <x v="0"/>
    <x v="0"/>
    <x v="0"/>
    <x v="0"/>
    <x v="0"/>
    <x v="0"/>
  </r>
  <r>
    <x v="0"/>
    <x v="1"/>
    <x v="15"/>
    <x v="0"/>
    <x v="0"/>
    <x v="1"/>
    <x v="0"/>
    <x v="2"/>
    <x v="4"/>
    <x v="2"/>
    <x v="2"/>
    <x v="0"/>
    <x v="2"/>
    <x v="3"/>
    <x v="5"/>
    <x v="2"/>
    <x v="3"/>
    <x v="3"/>
    <x v="1"/>
    <x v="4"/>
    <x v="0"/>
    <x v="2"/>
    <x v="2"/>
    <x v="2"/>
    <x v="2"/>
    <x v="3"/>
    <x v="0"/>
    <x v="3"/>
    <x v="0"/>
    <x v="0"/>
    <x v="3"/>
    <x v="1"/>
    <x v="2"/>
    <x v="1"/>
    <x v="1"/>
    <x v="2"/>
    <x v="0"/>
    <x v="0"/>
    <x v="0"/>
    <x v="4"/>
    <x v="0"/>
    <x v="0"/>
    <x v="0"/>
    <x v="0"/>
    <x v="0"/>
    <x v="0"/>
    <x v="0"/>
    <x v="0"/>
    <x v="0"/>
  </r>
  <r>
    <x v="0"/>
    <x v="1"/>
    <x v="15"/>
    <x v="0"/>
    <x v="0"/>
    <x v="1"/>
    <x v="2"/>
    <x v="2"/>
    <x v="2"/>
    <x v="3"/>
    <x v="2"/>
    <x v="0"/>
    <x v="4"/>
    <x v="2"/>
    <x v="0"/>
    <x v="5"/>
    <x v="6"/>
    <x v="3"/>
    <x v="2"/>
    <x v="2"/>
    <x v="0"/>
    <x v="1"/>
    <x v="1"/>
    <x v="2"/>
    <x v="2"/>
    <x v="2"/>
    <x v="3"/>
    <x v="0"/>
    <x v="0"/>
    <x v="0"/>
    <x v="0"/>
    <x v="3"/>
    <x v="3"/>
    <x v="3"/>
    <x v="5"/>
    <x v="0"/>
    <x v="2"/>
    <x v="1"/>
    <x v="0"/>
    <x v="1"/>
    <x v="0"/>
    <x v="0"/>
    <x v="0"/>
    <x v="0"/>
    <x v="0"/>
    <x v="0"/>
    <x v="0"/>
    <x v="0"/>
    <x v="0"/>
  </r>
  <r>
    <x v="0"/>
    <x v="1"/>
    <x v="15"/>
    <x v="0"/>
    <x v="0"/>
    <x v="1"/>
    <x v="4"/>
    <x v="2"/>
    <x v="1"/>
    <x v="4"/>
    <x v="2"/>
    <x v="0"/>
    <x v="2"/>
    <x v="3"/>
    <x v="0"/>
    <x v="3"/>
    <x v="0"/>
    <x v="2"/>
    <x v="3"/>
    <x v="2"/>
    <x v="0"/>
    <x v="0"/>
    <x v="2"/>
    <x v="2"/>
    <x v="1"/>
    <x v="3"/>
    <x v="2"/>
    <x v="0"/>
    <x v="0"/>
    <x v="0"/>
    <x v="0"/>
    <x v="4"/>
    <x v="2"/>
    <x v="0"/>
    <x v="0"/>
    <x v="0"/>
    <x v="2"/>
    <x v="3"/>
    <x v="2"/>
    <x v="4"/>
    <x v="0"/>
    <x v="0"/>
    <x v="0"/>
    <x v="0"/>
    <x v="0"/>
    <x v="0"/>
    <x v="0"/>
    <x v="0"/>
    <x v="0"/>
  </r>
  <r>
    <x v="0"/>
    <x v="1"/>
    <x v="15"/>
    <x v="0"/>
    <x v="0"/>
    <x v="0"/>
    <x v="3"/>
    <x v="0"/>
    <x v="2"/>
    <x v="3"/>
    <x v="2"/>
    <x v="0"/>
    <x v="0"/>
    <x v="2"/>
    <x v="0"/>
    <x v="3"/>
    <x v="0"/>
    <x v="2"/>
    <x v="3"/>
    <x v="2"/>
    <x v="2"/>
    <x v="3"/>
    <x v="4"/>
    <x v="2"/>
    <x v="2"/>
    <x v="3"/>
    <x v="2"/>
    <x v="0"/>
    <x v="0"/>
    <x v="2"/>
    <x v="0"/>
    <x v="2"/>
    <x v="3"/>
    <x v="3"/>
    <x v="2"/>
    <x v="0"/>
    <x v="2"/>
    <x v="5"/>
    <x v="2"/>
    <x v="0"/>
    <x v="0"/>
    <x v="0"/>
    <x v="0"/>
    <x v="0"/>
    <x v="0"/>
    <x v="0"/>
    <x v="0"/>
    <x v="0"/>
    <x v="0"/>
  </r>
  <r>
    <x v="0"/>
    <x v="1"/>
    <x v="15"/>
    <x v="0"/>
    <x v="0"/>
    <x v="1"/>
    <x v="0"/>
    <x v="2"/>
    <x v="1"/>
    <x v="4"/>
    <x v="2"/>
    <x v="2"/>
    <x v="5"/>
    <x v="3"/>
    <x v="5"/>
    <x v="3"/>
    <x v="3"/>
    <x v="3"/>
    <x v="2"/>
    <x v="3"/>
    <x v="2"/>
    <x v="2"/>
    <x v="0"/>
    <x v="3"/>
    <x v="3"/>
    <x v="3"/>
    <x v="2"/>
    <x v="0"/>
    <x v="0"/>
    <x v="0"/>
    <x v="0"/>
    <x v="3"/>
    <x v="3"/>
    <x v="1"/>
    <x v="3"/>
    <x v="0"/>
    <x v="2"/>
    <x v="0"/>
    <x v="2"/>
    <x v="2"/>
    <x v="0"/>
    <x v="0"/>
    <x v="0"/>
    <x v="0"/>
    <x v="0"/>
    <x v="0"/>
    <x v="0"/>
    <x v="0"/>
    <x v="0"/>
  </r>
  <r>
    <x v="0"/>
    <x v="1"/>
    <x v="15"/>
    <x v="0"/>
    <x v="0"/>
    <x v="1"/>
    <x v="2"/>
    <x v="2"/>
    <x v="2"/>
    <x v="2"/>
    <x v="2"/>
    <x v="0"/>
    <x v="0"/>
    <x v="0"/>
    <x v="0"/>
    <x v="3"/>
    <x v="0"/>
    <x v="3"/>
    <x v="3"/>
    <x v="2"/>
    <x v="0"/>
    <x v="0"/>
    <x v="2"/>
    <x v="2"/>
    <x v="1"/>
    <x v="2"/>
    <x v="0"/>
    <x v="3"/>
    <x v="0"/>
    <x v="0"/>
    <x v="0"/>
    <x v="0"/>
    <x v="2"/>
    <x v="3"/>
    <x v="1"/>
    <x v="4"/>
    <x v="2"/>
    <x v="5"/>
    <x v="2"/>
    <x v="4"/>
    <x v="0"/>
    <x v="0"/>
    <x v="0"/>
    <x v="0"/>
    <x v="0"/>
    <x v="0"/>
    <x v="0"/>
    <x v="0"/>
    <x v="0"/>
  </r>
  <r>
    <x v="0"/>
    <x v="1"/>
    <x v="15"/>
    <x v="0"/>
    <x v="0"/>
    <x v="1"/>
    <x v="0"/>
    <x v="0"/>
    <x v="1"/>
    <x v="2"/>
    <x v="3"/>
    <x v="2"/>
    <x v="2"/>
    <x v="5"/>
    <x v="2"/>
    <x v="0"/>
    <x v="6"/>
    <x v="2"/>
    <x v="0"/>
    <x v="0"/>
    <x v="4"/>
    <x v="4"/>
    <x v="3"/>
    <x v="0"/>
    <x v="4"/>
    <x v="0"/>
    <x v="3"/>
    <x v="5"/>
    <x v="5"/>
    <x v="4"/>
    <x v="4"/>
    <x v="4"/>
    <x v="2"/>
    <x v="2"/>
    <x v="2"/>
    <x v="4"/>
    <x v="4"/>
    <x v="5"/>
    <x v="4"/>
    <x v="0"/>
    <x v="0"/>
    <x v="0"/>
    <x v="0"/>
    <x v="0"/>
    <x v="0"/>
    <x v="0"/>
    <x v="0"/>
    <x v="0"/>
    <x v="0"/>
  </r>
  <r>
    <x v="0"/>
    <x v="1"/>
    <x v="15"/>
    <x v="0"/>
    <x v="5"/>
    <x v="1"/>
    <x v="2"/>
    <x v="0"/>
    <x v="4"/>
    <x v="2"/>
    <x v="3"/>
    <x v="4"/>
    <x v="3"/>
    <x v="5"/>
    <x v="2"/>
    <x v="3"/>
    <x v="2"/>
    <x v="0"/>
    <x v="4"/>
    <x v="2"/>
    <x v="3"/>
    <x v="2"/>
    <x v="3"/>
    <x v="0"/>
    <x v="1"/>
    <x v="0"/>
    <x v="3"/>
    <x v="2"/>
    <x v="3"/>
    <x v="3"/>
    <x v="3"/>
    <x v="4"/>
    <x v="2"/>
    <x v="2"/>
    <x v="1"/>
    <x v="4"/>
    <x v="4"/>
    <x v="2"/>
    <x v="3"/>
    <x v="2"/>
    <x v="0"/>
    <x v="0"/>
    <x v="0"/>
    <x v="0"/>
    <x v="0"/>
    <x v="0"/>
    <x v="0"/>
    <x v="0"/>
    <x v="0"/>
  </r>
  <r>
    <x v="0"/>
    <x v="1"/>
    <x v="15"/>
    <x v="0"/>
    <x v="5"/>
    <x v="1"/>
    <x v="0"/>
    <x v="0"/>
    <x v="0"/>
    <x v="0"/>
    <x v="3"/>
    <x v="0"/>
    <x v="0"/>
    <x v="3"/>
    <x v="2"/>
    <x v="0"/>
    <x v="6"/>
    <x v="0"/>
    <x v="3"/>
    <x v="2"/>
    <x v="5"/>
    <x v="0"/>
    <x v="3"/>
    <x v="2"/>
    <x v="2"/>
    <x v="2"/>
    <x v="0"/>
    <x v="2"/>
    <x v="4"/>
    <x v="3"/>
    <x v="3"/>
    <x v="2"/>
    <x v="2"/>
    <x v="5"/>
    <x v="5"/>
    <x v="5"/>
    <x v="2"/>
    <x v="5"/>
    <x v="0"/>
    <x v="0"/>
    <x v="0"/>
    <x v="0"/>
    <x v="0"/>
    <x v="0"/>
    <x v="0"/>
    <x v="0"/>
    <x v="0"/>
    <x v="0"/>
    <x v="0"/>
  </r>
  <r>
    <x v="0"/>
    <x v="1"/>
    <x v="15"/>
    <x v="0"/>
    <x v="5"/>
    <x v="0"/>
    <x v="2"/>
    <x v="0"/>
    <x v="0"/>
    <x v="2"/>
    <x v="3"/>
    <x v="4"/>
    <x v="4"/>
    <x v="0"/>
    <x v="0"/>
    <x v="0"/>
    <x v="5"/>
    <x v="2"/>
    <x v="0"/>
    <x v="0"/>
    <x v="5"/>
    <x v="0"/>
    <x v="0"/>
    <x v="2"/>
    <x v="4"/>
    <x v="0"/>
    <x v="0"/>
    <x v="0"/>
    <x v="0"/>
    <x v="4"/>
    <x v="3"/>
    <x v="0"/>
    <x v="0"/>
    <x v="2"/>
    <x v="1"/>
    <x v="4"/>
    <x v="4"/>
    <x v="2"/>
    <x v="4"/>
    <x v="4"/>
    <x v="0"/>
    <x v="0"/>
    <x v="0"/>
    <x v="0"/>
    <x v="0"/>
    <x v="0"/>
    <x v="0"/>
    <x v="0"/>
    <x v="0"/>
  </r>
  <r>
    <x v="0"/>
    <x v="1"/>
    <x v="15"/>
    <x v="0"/>
    <x v="5"/>
    <x v="1"/>
    <x v="2"/>
    <x v="0"/>
    <x v="0"/>
    <x v="0"/>
    <x v="2"/>
    <x v="4"/>
    <x v="2"/>
    <x v="3"/>
    <x v="2"/>
    <x v="3"/>
    <x v="3"/>
    <x v="0"/>
    <x v="4"/>
    <x v="0"/>
    <x v="0"/>
    <x v="4"/>
    <x v="3"/>
    <x v="0"/>
    <x v="1"/>
    <x v="0"/>
    <x v="3"/>
    <x v="3"/>
    <x v="0"/>
    <x v="0"/>
    <x v="0"/>
    <x v="2"/>
    <x v="0"/>
    <x v="2"/>
    <x v="4"/>
    <x v="0"/>
    <x v="2"/>
    <x v="0"/>
    <x v="4"/>
    <x v="2"/>
    <x v="0"/>
    <x v="0"/>
    <x v="0"/>
    <x v="0"/>
    <x v="0"/>
    <x v="0"/>
    <x v="0"/>
    <x v="0"/>
    <x v="0"/>
  </r>
  <r>
    <x v="0"/>
    <x v="1"/>
    <x v="15"/>
    <x v="0"/>
    <x v="5"/>
    <x v="1"/>
    <x v="2"/>
    <x v="0"/>
    <x v="2"/>
    <x v="3"/>
    <x v="3"/>
    <x v="2"/>
    <x v="2"/>
    <x v="0"/>
    <x v="0"/>
    <x v="3"/>
    <x v="0"/>
    <x v="2"/>
    <x v="2"/>
    <x v="2"/>
    <x v="5"/>
    <x v="0"/>
    <x v="0"/>
    <x v="2"/>
    <x v="3"/>
    <x v="2"/>
    <x v="0"/>
    <x v="0"/>
    <x v="0"/>
    <x v="2"/>
    <x v="2"/>
    <x v="2"/>
    <x v="4"/>
    <x v="1"/>
    <x v="1"/>
    <x v="2"/>
    <x v="3"/>
    <x v="3"/>
    <x v="2"/>
    <x v="2"/>
    <x v="0"/>
    <x v="0"/>
    <x v="0"/>
    <x v="0"/>
    <x v="0"/>
    <x v="0"/>
    <x v="0"/>
    <x v="0"/>
    <x v="0"/>
  </r>
  <r>
    <x v="0"/>
    <x v="1"/>
    <x v="15"/>
    <x v="0"/>
    <x v="5"/>
    <x v="0"/>
    <x v="3"/>
    <x v="4"/>
    <x v="3"/>
    <x v="4"/>
    <x v="4"/>
    <x v="3"/>
    <x v="0"/>
    <x v="3"/>
    <x v="0"/>
    <x v="3"/>
    <x v="2"/>
    <x v="4"/>
    <x v="2"/>
    <x v="3"/>
    <x v="2"/>
    <x v="0"/>
    <x v="0"/>
    <x v="4"/>
    <x v="3"/>
    <x v="2"/>
    <x v="0"/>
    <x v="0"/>
    <x v="0"/>
    <x v="2"/>
    <x v="0"/>
    <x v="3"/>
    <x v="5"/>
    <x v="1"/>
    <x v="3"/>
    <x v="3"/>
    <x v="0"/>
    <x v="0"/>
    <x v="2"/>
    <x v="2"/>
    <x v="0"/>
    <x v="0"/>
    <x v="0"/>
    <x v="0"/>
    <x v="0"/>
    <x v="0"/>
    <x v="0"/>
    <x v="0"/>
    <x v="0"/>
  </r>
  <r>
    <x v="0"/>
    <x v="1"/>
    <x v="15"/>
    <x v="0"/>
    <x v="5"/>
    <x v="1"/>
    <x v="4"/>
    <x v="3"/>
    <x v="0"/>
    <x v="0"/>
    <x v="0"/>
    <x v="4"/>
    <x v="2"/>
    <x v="5"/>
    <x v="0"/>
    <x v="3"/>
    <x v="6"/>
    <x v="0"/>
    <x v="2"/>
    <x v="4"/>
    <x v="4"/>
    <x v="2"/>
    <x v="0"/>
    <x v="2"/>
    <x v="1"/>
    <x v="3"/>
    <x v="5"/>
    <x v="2"/>
    <x v="4"/>
    <x v="3"/>
    <x v="3"/>
    <x v="0"/>
    <x v="5"/>
    <x v="4"/>
    <x v="4"/>
    <x v="0"/>
    <x v="0"/>
    <x v="2"/>
    <x v="4"/>
    <x v="0"/>
    <x v="0"/>
    <x v="0"/>
    <x v="0"/>
    <x v="0"/>
    <x v="0"/>
    <x v="0"/>
    <x v="0"/>
    <x v="0"/>
    <x v="0"/>
  </r>
  <r>
    <x v="0"/>
    <x v="1"/>
    <x v="15"/>
    <x v="0"/>
    <x v="5"/>
    <x v="0"/>
    <x v="0"/>
    <x v="3"/>
    <x v="2"/>
    <x v="3"/>
    <x v="3"/>
    <x v="0"/>
    <x v="4"/>
    <x v="5"/>
    <x v="0"/>
    <x v="0"/>
    <x v="5"/>
    <x v="1"/>
    <x v="3"/>
    <x v="4"/>
    <x v="4"/>
    <x v="0"/>
    <x v="5"/>
    <x v="2"/>
    <x v="1"/>
    <x v="2"/>
    <x v="4"/>
    <x v="0"/>
    <x v="4"/>
    <x v="2"/>
    <x v="2"/>
    <x v="0"/>
    <x v="0"/>
    <x v="2"/>
    <x v="1"/>
    <x v="0"/>
    <x v="2"/>
    <x v="1"/>
    <x v="2"/>
    <x v="2"/>
    <x v="0"/>
    <x v="0"/>
    <x v="0"/>
    <x v="0"/>
    <x v="0"/>
    <x v="0"/>
    <x v="0"/>
    <x v="0"/>
    <x v="0"/>
  </r>
  <r>
    <x v="0"/>
    <x v="1"/>
    <x v="15"/>
    <x v="0"/>
    <x v="5"/>
    <x v="0"/>
    <x v="0"/>
    <x v="2"/>
    <x v="2"/>
    <x v="3"/>
    <x v="2"/>
    <x v="2"/>
    <x v="0"/>
    <x v="3"/>
    <x v="0"/>
    <x v="3"/>
    <x v="0"/>
    <x v="2"/>
    <x v="3"/>
    <x v="4"/>
    <x v="0"/>
    <x v="2"/>
    <x v="2"/>
    <x v="2"/>
    <x v="2"/>
    <x v="3"/>
    <x v="2"/>
    <x v="0"/>
    <x v="0"/>
    <x v="2"/>
    <x v="2"/>
    <x v="0"/>
    <x v="0"/>
    <x v="2"/>
    <x v="1"/>
    <x v="0"/>
    <x v="0"/>
    <x v="1"/>
    <x v="2"/>
    <x v="2"/>
    <x v="0"/>
    <x v="0"/>
    <x v="0"/>
    <x v="0"/>
    <x v="0"/>
    <x v="0"/>
    <x v="0"/>
    <x v="0"/>
    <x v="0"/>
  </r>
  <r>
    <x v="0"/>
    <x v="1"/>
    <x v="15"/>
    <x v="0"/>
    <x v="5"/>
    <x v="0"/>
    <x v="0"/>
    <x v="0"/>
    <x v="2"/>
    <x v="0"/>
    <x v="2"/>
    <x v="0"/>
    <x v="2"/>
    <x v="3"/>
    <x v="4"/>
    <x v="0"/>
    <x v="3"/>
    <x v="2"/>
    <x v="2"/>
    <x v="0"/>
    <x v="4"/>
    <x v="4"/>
    <x v="3"/>
    <x v="0"/>
    <x v="4"/>
    <x v="4"/>
    <x v="3"/>
    <x v="3"/>
    <x v="4"/>
    <x v="3"/>
    <x v="4"/>
    <x v="4"/>
    <x v="4"/>
    <x v="2"/>
    <x v="2"/>
    <x v="4"/>
    <x v="4"/>
    <x v="2"/>
    <x v="4"/>
    <x v="4"/>
    <x v="0"/>
    <x v="0"/>
    <x v="0"/>
    <x v="0"/>
    <x v="0"/>
    <x v="0"/>
    <x v="0"/>
    <x v="0"/>
    <x v="0"/>
  </r>
  <r>
    <x v="0"/>
    <x v="1"/>
    <x v="15"/>
    <x v="0"/>
    <x v="5"/>
    <x v="0"/>
    <x v="3"/>
    <x v="5"/>
    <x v="3"/>
    <x v="4"/>
    <x v="4"/>
    <x v="2"/>
    <x v="2"/>
    <x v="2"/>
    <x v="5"/>
    <x v="2"/>
    <x v="0"/>
    <x v="3"/>
    <x v="3"/>
    <x v="4"/>
    <x v="2"/>
    <x v="3"/>
    <x v="2"/>
    <x v="3"/>
    <x v="2"/>
    <x v="2"/>
    <x v="3"/>
    <x v="0"/>
    <x v="0"/>
    <x v="2"/>
    <x v="0"/>
    <x v="3"/>
    <x v="1"/>
    <x v="1"/>
    <x v="3"/>
    <x v="3"/>
    <x v="2"/>
    <x v="2"/>
    <x v="2"/>
    <x v="2"/>
    <x v="0"/>
    <x v="0"/>
    <x v="0"/>
    <x v="0"/>
    <x v="0"/>
    <x v="0"/>
    <x v="0"/>
    <x v="0"/>
    <x v="0"/>
  </r>
  <r>
    <x v="0"/>
    <x v="1"/>
    <x v="15"/>
    <x v="0"/>
    <x v="5"/>
    <x v="0"/>
    <x v="0"/>
    <x v="2"/>
    <x v="3"/>
    <x v="3"/>
    <x v="4"/>
    <x v="3"/>
    <x v="2"/>
    <x v="3"/>
    <x v="5"/>
    <x v="2"/>
    <x v="3"/>
    <x v="2"/>
    <x v="4"/>
    <x v="0"/>
    <x v="3"/>
    <x v="0"/>
    <x v="2"/>
    <x v="0"/>
    <x v="1"/>
    <x v="2"/>
    <x v="0"/>
    <x v="3"/>
    <x v="0"/>
    <x v="0"/>
    <x v="2"/>
    <x v="2"/>
    <x v="3"/>
    <x v="1"/>
    <x v="3"/>
    <x v="3"/>
    <x v="2"/>
    <x v="3"/>
    <x v="0"/>
    <x v="3"/>
    <x v="0"/>
    <x v="0"/>
    <x v="0"/>
    <x v="0"/>
    <x v="0"/>
    <x v="0"/>
    <x v="0"/>
    <x v="0"/>
    <x v="0"/>
  </r>
  <r>
    <x v="0"/>
    <x v="1"/>
    <x v="15"/>
    <x v="0"/>
    <x v="5"/>
    <x v="0"/>
    <x v="4"/>
    <x v="2"/>
    <x v="4"/>
    <x v="2"/>
    <x v="3"/>
    <x v="0"/>
    <x v="5"/>
    <x v="4"/>
    <x v="2"/>
    <x v="0"/>
    <x v="3"/>
    <x v="0"/>
    <x v="3"/>
    <x v="4"/>
    <x v="4"/>
    <x v="2"/>
    <x v="3"/>
    <x v="2"/>
    <x v="4"/>
    <x v="0"/>
    <x v="3"/>
    <x v="0"/>
    <x v="0"/>
    <x v="3"/>
    <x v="3"/>
    <x v="2"/>
    <x v="0"/>
    <x v="4"/>
    <x v="2"/>
    <x v="4"/>
    <x v="4"/>
    <x v="2"/>
    <x v="0"/>
    <x v="3"/>
    <x v="0"/>
    <x v="0"/>
    <x v="0"/>
    <x v="0"/>
    <x v="0"/>
    <x v="0"/>
    <x v="0"/>
    <x v="0"/>
    <x v="0"/>
  </r>
  <r>
    <x v="0"/>
    <x v="1"/>
    <x v="15"/>
    <x v="0"/>
    <x v="5"/>
    <x v="0"/>
    <x v="0"/>
    <x v="0"/>
    <x v="0"/>
    <x v="2"/>
    <x v="3"/>
    <x v="4"/>
    <x v="4"/>
    <x v="3"/>
    <x v="4"/>
    <x v="0"/>
    <x v="6"/>
    <x v="2"/>
    <x v="2"/>
    <x v="4"/>
    <x v="4"/>
    <x v="0"/>
    <x v="3"/>
    <x v="0"/>
    <x v="4"/>
    <x v="0"/>
    <x v="3"/>
    <x v="0"/>
    <x v="0"/>
    <x v="0"/>
    <x v="0"/>
    <x v="0"/>
    <x v="2"/>
    <x v="3"/>
    <x v="2"/>
    <x v="4"/>
    <x v="4"/>
    <x v="2"/>
    <x v="0"/>
    <x v="0"/>
    <x v="0"/>
    <x v="0"/>
    <x v="0"/>
    <x v="0"/>
    <x v="0"/>
    <x v="0"/>
    <x v="0"/>
    <x v="0"/>
    <x v="0"/>
  </r>
  <r>
    <x v="0"/>
    <x v="1"/>
    <x v="15"/>
    <x v="0"/>
    <x v="5"/>
    <x v="1"/>
    <x v="0"/>
    <x v="0"/>
    <x v="4"/>
    <x v="2"/>
    <x v="2"/>
    <x v="0"/>
    <x v="2"/>
    <x v="0"/>
    <x v="4"/>
    <x v="3"/>
    <x v="6"/>
    <x v="0"/>
    <x v="3"/>
    <x v="0"/>
    <x v="0"/>
    <x v="0"/>
    <x v="2"/>
    <x v="2"/>
    <x v="4"/>
    <x v="0"/>
    <x v="3"/>
    <x v="2"/>
    <x v="4"/>
    <x v="3"/>
    <x v="5"/>
    <x v="4"/>
    <x v="2"/>
    <x v="2"/>
    <x v="1"/>
    <x v="0"/>
    <x v="2"/>
    <x v="0"/>
    <x v="4"/>
    <x v="0"/>
    <x v="0"/>
    <x v="0"/>
    <x v="0"/>
    <x v="0"/>
    <x v="0"/>
    <x v="0"/>
    <x v="0"/>
    <x v="0"/>
    <x v="0"/>
  </r>
  <r>
    <x v="0"/>
    <x v="1"/>
    <x v="15"/>
    <x v="0"/>
    <x v="5"/>
    <x v="1"/>
    <x v="2"/>
    <x v="3"/>
    <x v="0"/>
    <x v="0"/>
    <x v="0"/>
    <x v="4"/>
    <x v="0"/>
    <x v="5"/>
    <x v="0"/>
    <x v="3"/>
    <x v="0"/>
    <x v="3"/>
    <x v="2"/>
    <x v="4"/>
    <x v="4"/>
    <x v="2"/>
    <x v="2"/>
    <x v="2"/>
    <x v="1"/>
    <x v="3"/>
    <x v="5"/>
    <x v="2"/>
    <x v="4"/>
    <x v="3"/>
    <x v="4"/>
    <x v="4"/>
    <x v="5"/>
    <x v="4"/>
    <x v="4"/>
    <x v="0"/>
    <x v="0"/>
    <x v="5"/>
    <x v="0"/>
    <x v="4"/>
    <x v="0"/>
    <x v="0"/>
    <x v="0"/>
    <x v="0"/>
    <x v="0"/>
    <x v="0"/>
    <x v="0"/>
    <x v="0"/>
    <x v="0"/>
  </r>
  <r>
    <x v="0"/>
    <x v="1"/>
    <x v="15"/>
    <x v="0"/>
    <x v="5"/>
    <x v="0"/>
    <x v="4"/>
    <x v="4"/>
    <x v="0"/>
    <x v="2"/>
    <x v="3"/>
    <x v="0"/>
    <x v="2"/>
    <x v="0"/>
    <x v="0"/>
    <x v="0"/>
    <x v="6"/>
    <x v="0"/>
    <x v="3"/>
    <x v="0"/>
    <x v="3"/>
    <x v="2"/>
    <x v="4"/>
    <x v="0"/>
    <x v="1"/>
    <x v="3"/>
    <x v="5"/>
    <x v="0"/>
    <x v="2"/>
    <x v="0"/>
    <x v="0"/>
    <x v="4"/>
    <x v="0"/>
    <x v="3"/>
    <x v="2"/>
    <x v="0"/>
    <x v="2"/>
    <x v="5"/>
    <x v="4"/>
    <x v="3"/>
    <x v="0"/>
    <x v="0"/>
    <x v="0"/>
    <x v="0"/>
    <x v="0"/>
    <x v="0"/>
    <x v="0"/>
    <x v="0"/>
    <x v="0"/>
  </r>
  <r>
    <x v="0"/>
    <x v="1"/>
    <x v="15"/>
    <x v="0"/>
    <x v="5"/>
    <x v="1"/>
    <x v="0"/>
    <x v="4"/>
    <x v="0"/>
    <x v="2"/>
    <x v="2"/>
    <x v="2"/>
    <x v="0"/>
    <x v="0"/>
    <x v="2"/>
    <x v="0"/>
    <x v="6"/>
    <x v="0"/>
    <x v="3"/>
    <x v="4"/>
    <x v="4"/>
    <x v="0"/>
    <x v="2"/>
    <x v="2"/>
    <x v="1"/>
    <x v="0"/>
    <x v="0"/>
    <x v="3"/>
    <x v="4"/>
    <x v="0"/>
    <x v="2"/>
    <x v="0"/>
    <x v="2"/>
    <x v="3"/>
    <x v="2"/>
    <x v="2"/>
    <x v="0"/>
    <x v="0"/>
    <x v="0"/>
    <x v="0"/>
    <x v="0"/>
    <x v="0"/>
    <x v="0"/>
    <x v="0"/>
    <x v="0"/>
    <x v="0"/>
    <x v="0"/>
    <x v="0"/>
    <x v="0"/>
  </r>
  <r>
    <x v="0"/>
    <x v="1"/>
    <x v="15"/>
    <x v="0"/>
    <x v="5"/>
    <x v="1"/>
    <x v="0"/>
    <x v="0"/>
    <x v="4"/>
    <x v="2"/>
    <x v="2"/>
    <x v="0"/>
    <x v="0"/>
    <x v="0"/>
    <x v="2"/>
    <x v="2"/>
    <x v="0"/>
    <x v="4"/>
    <x v="4"/>
    <x v="4"/>
    <x v="0"/>
    <x v="0"/>
    <x v="2"/>
    <x v="0"/>
    <x v="4"/>
    <x v="0"/>
    <x v="0"/>
    <x v="3"/>
    <x v="3"/>
    <x v="3"/>
    <x v="0"/>
    <x v="0"/>
    <x v="0"/>
    <x v="1"/>
    <x v="2"/>
    <x v="4"/>
    <x v="2"/>
    <x v="0"/>
    <x v="2"/>
    <x v="2"/>
    <x v="0"/>
    <x v="0"/>
    <x v="0"/>
    <x v="0"/>
    <x v="0"/>
    <x v="0"/>
    <x v="0"/>
    <x v="0"/>
    <x v="0"/>
  </r>
  <r>
    <x v="0"/>
    <x v="1"/>
    <x v="15"/>
    <x v="0"/>
    <x v="5"/>
    <x v="1"/>
    <x v="2"/>
    <x v="0"/>
    <x v="4"/>
    <x v="2"/>
    <x v="3"/>
    <x v="4"/>
    <x v="4"/>
    <x v="3"/>
    <x v="2"/>
    <x v="0"/>
    <x v="0"/>
    <x v="3"/>
    <x v="4"/>
    <x v="4"/>
    <x v="0"/>
    <x v="0"/>
    <x v="2"/>
    <x v="0"/>
    <x v="4"/>
    <x v="0"/>
    <x v="0"/>
    <x v="3"/>
    <x v="5"/>
    <x v="3"/>
    <x v="0"/>
    <x v="2"/>
    <x v="2"/>
    <x v="3"/>
    <x v="4"/>
    <x v="4"/>
    <x v="4"/>
    <x v="5"/>
    <x v="0"/>
    <x v="4"/>
    <x v="0"/>
    <x v="0"/>
    <x v="0"/>
    <x v="0"/>
    <x v="0"/>
    <x v="0"/>
    <x v="0"/>
    <x v="0"/>
    <x v="0"/>
  </r>
  <r>
    <x v="0"/>
    <x v="1"/>
    <x v="15"/>
    <x v="0"/>
    <x v="5"/>
    <x v="1"/>
    <x v="2"/>
    <x v="0"/>
    <x v="4"/>
    <x v="2"/>
    <x v="3"/>
    <x v="0"/>
    <x v="4"/>
    <x v="0"/>
    <x v="2"/>
    <x v="0"/>
    <x v="5"/>
    <x v="0"/>
    <x v="3"/>
    <x v="2"/>
    <x v="4"/>
    <x v="3"/>
    <x v="3"/>
    <x v="0"/>
    <x v="4"/>
    <x v="0"/>
    <x v="3"/>
    <x v="4"/>
    <x v="0"/>
    <x v="3"/>
    <x v="2"/>
    <x v="0"/>
    <x v="2"/>
    <x v="1"/>
    <x v="1"/>
    <x v="4"/>
    <x v="4"/>
    <x v="5"/>
    <x v="0"/>
    <x v="0"/>
    <x v="0"/>
    <x v="0"/>
    <x v="0"/>
    <x v="0"/>
    <x v="0"/>
    <x v="0"/>
    <x v="0"/>
    <x v="0"/>
    <x v="0"/>
  </r>
  <r>
    <x v="0"/>
    <x v="1"/>
    <x v="15"/>
    <x v="0"/>
    <x v="3"/>
    <x v="0"/>
    <x v="0"/>
    <x v="2"/>
    <x v="0"/>
    <x v="3"/>
    <x v="2"/>
    <x v="2"/>
    <x v="2"/>
    <x v="3"/>
    <x v="0"/>
    <x v="3"/>
    <x v="3"/>
    <x v="3"/>
    <x v="2"/>
    <x v="2"/>
    <x v="0"/>
    <x v="3"/>
    <x v="0"/>
    <x v="2"/>
    <x v="1"/>
    <x v="2"/>
    <x v="0"/>
    <x v="0"/>
    <x v="0"/>
    <x v="2"/>
    <x v="0"/>
    <x v="3"/>
    <x v="5"/>
    <x v="1"/>
    <x v="3"/>
    <x v="0"/>
    <x v="4"/>
    <x v="5"/>
    <x v="2"/>
    <x v="2"/>
    <x v="0"/>
    <x v="0"/>
    <x v="0"/>
    <x v="0"/>
    <x v="0"/>
    <x v="0"/>
    <x v="0"/>
    <x v="0"/>
    <x v="0"/>
  </r>
  <r>
    <x v="0"/>
    <x v="1"/>
    <x v="15"/>
    <x v="0"/>
    <x v="3"/>
    <x v="3"/>
    <x v="1"/>
    <x v="1"/>
    <x v="1"/>
    <x v="2"/>
    <x v="3"/>
    <x v="4"/>
    <x v="1"/>
    <x v="1"/>
    <x v="2"/>
    <x v="0"/>
    <x v="5"/>
    <x v="1"/>
    <x v="3"/>
    <x v="2"/>
    <x v="4"/>
    <x v="2"/>
    <x v="0"/>
    <x v="3"/>
    <x v="0"/>
    <x v="3"/>
    <x v="1"/>
    <x v="0"/>
    <x v="0"/>
    <x v="3"/>
    <x v="0"/>
    <x v="2"/>
    <x v="3"/>
    <x v="3"/>
    <x v="1"/>
    <x v="2"/>
    <x v="1"/>
    <x v="2"/>
    <x v="3"/>
    <x v="0"/>
    <x v="0"/>
    <x v="0"/>
    <x v="0"/>
    <x v="0"/>
    <x v="0"/>
    <x v="0"/>
    <x v="0"/>
    <x v="0"/>
    <x v="0"/>
  </r>
  <r>
    <x v="0"/>
    <x v="1"/>
    <x v="15"/>
    <x v="0"/>
    <x v="3"/>
    <x v="1"/>
    <x v="4"/>
    <x v="0"/>
    <x v="4"/>
    <x v="2"/>
    <x v="0"/>
    <x v="0"/>
    <x v="4"/>
    <x v="5"/>
    <x v="2"/>
    <x v="0"/>
    <x v="5"/>
    <x v="2"/>
    <x v="2"/>
    <x v="0"/>
    <x v="3"/>
    <x v="2"/>
    <x v="0"/>
    <x v="0"/>
    <x v="4"/>
    <x v="2"/>
    <x v="0"/>
    <x v="3"/>
    <x v="2"/>
    <x v="3"/>
    <x v="4"/>
    <x v="4"/>
    <x v="4"/>
    <x v="4"/>
    <x v="4"/>
    <x v="4"/>
    <x v="0"/>
    <x v="5"/>
    <x v="3"/>
    <x v="3"/>
    <x v="0"/>
    <x v="0"/>
    <x v="0"/>
    <x v="0"/>
    <x v="0"/>
    <x v="0"/>
    <x v="0"/>
    <x v="0"/>
    <x v="0"/>
  </r>
  <r>
    <x v="0"/>
    <x v="1"/>
    <x v="15"/>
    <x v="0"/>
    <x v="3"/>
    <x v="0"/>
    <x v="0"/>
    <x v="0"/>
    <x v="0"/>
    <x v="3"/>
    <x v="3"/>
    <x v="4"/>
    <x v="0"/>
    <x v="0"/>
    <x v="2"/>
    <x v="3"/>
    <x v="0"/>
    <x v="2"/>
    <x v="2"/>
    <x v="4"/>
    <x v="0"/>
    <x v="2"/>
    <x v="2"/>
    <x v="3"/>
    <x v="0"/>
    <x v="0"/>
    <x v="4"/>
    <x v="0"/>
    <x v="0"/>
    <x v="2"/>
    <x v="3"/>
    <x v="4"/>
    <x v="4"/>
    <x v="4"/>
    <x v="1"/>
    <x v="0"/>
    <x v="4"/>
    <x v="5"/>
    <x v="3"/>
    <x v="4"/>
    <x v="0"/>
    <x v="0"/>
    <x v="0"/>
    <x v="0"/>
    <x v="0"/>
    <x v="0"/>
    <x v="0"/>
    <x v="0"/>
    <x v="0"/>
  </r>
  <r>
    <x v="0"/>
    <x v="1"/>
    <x v="15"/>
    <x v="0"/>
    <x v="3"/>
    <x v="0"/>
    <x v="0"/>
    <x v="2"/>
    <x v="0"/>
    <x v="2"/>
    <x v="3"/>
    <x v="0"/>
    <x v="5"/>
    <x v="5"/>
    <x v="2"/>
    <x v="0"/>
    <x v="3"/>
    <x v="2"/>
    <x v="3"/>
    <x v="4"/>
    <x v="0"/>
    <x v="0"/>
    <x v="0"/>
    <x v="2"/>
    <x v="1"/>
    <x v="0"/>
    <x v="3"/>
    <x v="0"/>
    <x v="0"/>
    <x v="0"/>
    <x v="3"/>
    <x v="4"/>
    <x v="2"/>
    <x v="4"/>
    <x v="4"/>
    <x v="4"/>
    <x v="2"/>
    <x v="5"/>
    <x v="0"/>
    <x v="1"/>
    <x v="0"/>
    <x v="0"/>
    <x v="0"/>
    <x v="0"/>
    <x v="0"/>
    <x v="0"/>
    <x v="0"/>
    <x v="0"/>
    <x v="0"/>
  </r>
  <r>
    <x v="0"/>
    <x v="1"/>
    <x v="15"/>
    <x v="0"/>
    <x v="3"/>
    <x v="1"/>
    <x v="3"/>
    <x v="5"/>
    <x v="3"/>
    <x v="4"/>
    <x v="4"/>
    <x v="2"/>
    <x v="0"/>
    <x v="2"/>
    <x v="5"/>
    <x v="2"/>
    <x v="3"/>
    <x v="3"/>
    <x v="4"/>
    <x v="3"/>
    <x v="2"/>
    <x v="2"/>
    <x v="4"/>
    <x v="4"/>
    <x v="2"/>
    <x v="3"/>
    <x v="2"/>
    <x v="0"/>
    <x v="0"/>
    <x v="2"/>
    <x v="3"/>
    <x v="3"/>
    <x v="2"/>
    <x v="3"/>
    <x v="3"/>
    <x v="2"/>
    <x v="3"/>
    <x v="3"/>
    <x v="2"/>
    <x v="2"/>
    <x v="0"/>
    <x v="0"/>
    <x v="0"/>
    <x v="0"/>
    <x v="0"/>
    <x v="0"/>
    <x v="0"/>
    <x v="0"/>
    <x v="0"/>
  </r>
  <r>
    <x v="0"/>
    <x v="1"/>
    <x v="15"/>
    <x v="0"/>
    <x v="3"/>
    <x v="1"/>
    <x v="2"/>
    <x v="0"/>
    <x v="1"/>
    <x v="3"/>
    <x v="0"/>
    <x v="0"/>
    <x v="4"/>
    <x v="3"/>
    <x v="0"/>
    <x v="0"/>
    <x v="6"/>
    <x v="2"/>
    <x v="4"/>
    <x v="4"/>
    <x v="5"/>
    <x v="4"/>
    <x v="2"/>
    <x v="2"/>
    <x v="2"/>
    <x v="2"/>
    <x v="0"/>
    <x v="1"/>
    <x v="5"/>
    <x v="3"/>
    <x v="4"/>
    <x v="0"/>
    <x v="4"/>
    <x v="4"/>
    <x v="2"/>
    <x v="4"/>
    <x v="0"/>
    <x v="2"/>
    <x v="3"/>
    <x v="2"/>
    <x v="0"/>
    <x v="0"/>
    <x v="0"/>
    <x v="0"/>
    <x v="0"/>
    <x v="0"/>
    <x v="0"/>
    <x v="0"/>
    <x v="0"/>
  </r>
  <r>
    <x v="0"/>
    <x v="1"/>
    <x v="15"/>
    <x v="0"/>
    <x v="3"/>
    <x v="2"/>
    <x v="0"/>
    <x v="2"/>
    <x v="2"/>
    <x v="2"/>
    <x v="3"/>
    <x v="0"/>
    <x v="5"/>
    <x v="0"/>
    <x v="0"/>
    <x v="3"/>
    <x v="6"/>
    <x v="0"/>
    <x v="2"/>
    <x v="2"/>
    <x v="4"/>
    <x v="0"/>
    <x v="0"/>
    <x v="2"/>
    <x v="4"/>
    <x v="2"/>
    <x v="0"/>
    <x v="0"/>
    <x v="0"/>
    <x v="0"/>
    <x v="0"/>
    <x v="4"/>
    <x v="2"/>
    <x v="2"/>
    <x v="1"/>
    <x v="0"/>
    <x v="0"/>
    <x v="0"/>
    <x v="0"/>
    <x v="2"/>
    <x v="0"/>
    <x v="0"/>
    <x v="0"/>
    <x v="0"/>
    <x v="0"/>
    <x v="0"/>
    <x v="0"/>
    <x v="0"/>
    <x v="0"/>
  </r>
  <r>
    <x v="0"/>
    <x v="1"/>
    <x v="15"/>
    <x v="0"/>
    <x v="3"/>
    <x v="1"/>
    <x v="4"/>
    <x v="3"/>
    <x v="4"/>
    <x v="0"/>
    <x v="0"/>
    <x v="4"/>
    <x v="3"/>
    <x v="4"/>
    <x v="3"/>
    <x v="4"/>
    <x v="0"/>
    <x v="0"/>
    <x v="0"/>
    <x v="0"/>
    <x v="3"/>
    <x v="4"/>
    <x v="3"/>
    <x v="0"/>
    <x v="4"/>
    <x v="4"/>
    <x v="4"/>
    <x v="4"/>
    <x v="2"/>
    <x v="4"/>
    <x v="4"/>
    <x v="4"/>
    <x v="4"/>
    <x v="4"/>
    <x v="4"/>
    <x v="4"/>
    <x v="4"/>
    <x v="2"/>
    <x v="3"/>
    <x v="3"/>
    <x v="0"/>
    <x v="0"/>
    <x v="0"/>
    <x v="0"/>
    <x v="0"/>
    <x v="0"/>
    <x v="0"/>
    <x v="0"/>
    <x v="0"/>
  </r>
  <r>
    <x v="0"/>
    <x v="1"/>
    <x v="15"/>
    <x v="0"/>
    <x v="3"/>
    <x v="0"/>
    <x v="0"/>
    <x v="3"/>
    <x v="0"/>
    <x v="0"/>
    <x v="2"/>
    <x v="0"/>
    <x v="0"/>
    <x v="3"/>
    <x v="4"/>
    <x v="3"/>
    <x v="0"/>
    <x v="0"/>
    <x v="4"/>
    <x v="0"/>
    <x v="5"/>
    <x v="0"/>
    <x v="3"/>
    <x v="2"/>
    <x v="2"/>
    <x v="0"/>
    <x v="5"/>
    <x v="0"/>
    <x v="0"/>
    <x v="0"/>
    <x v="0"/>
    <x v="2"/>
    <x v="2"/>
    <x v="2"/>
    <x v="4"/>
    <x v="2"/>
    <x v="0"/>
    <x v="0"/>
    <x v="0"/>
    <x v="0"/>
    <x v="0"/>
    <x v="0"/>
    <x v="0"/>
    <x v="0"/>
    <x v="0"/>
    <x v="0"/>
    <x v="0"/>
    <x v="0"/>
    <x v="0"/>
  </r>
  <r>
    <x v="0"/>
    <x v="1"/>
    <x v="15"/>
    <x v="0"/>
    <x v="3"/>
    <x v="1"/>
    <x v="2"/>
    <x v="2"/>
    <x v="2"/>
    <x v="3"/>
    <x v="2"/>
    <x v="3"/>
    <x v="2"/>
    <x v="2"/>
    <x v="0"/>
    <x v="2"/>
    <x v="0"/>
    <x v="3"/>
    <x v="2"/>
    <x v="4"/>
    <x v="2"/>
    <x v="0"/>
    <x v="0"/>
    <x v="2"/>
    <x v="0"/>
    <x v="0"/>
    <x v="5"/>
    <x v="0"/>
    <x v="0"/>
    <x v="0"/>
    <x v="2"/>
    <x v="2"/>
    <x v="3"/>
    <x v="1"/>
    <x v="1"/>
    <x v="3"/>
    <x v="2"/>
    <x v="5"/>
    <x v="2"/>
    <x v="2"/>
    <x v="0"/>
    <x v="0"/>
    <x v="0"/>
    <x v="0"/>
    <x v="0"/>
    <x v="0"/>
    <x v="0"/>
    <x v="0"/>
    <x v="0"/>
  </r>
  <r>
    <x v="0"/>
    <x v="1"/>
    <x v="15"/>
    <x v="0"/>
    <x v="3"/>
    <x v="0"/>
    <x v="0"/>
    <x v="2"/>
    <x v="4"/>
    <x v="2"/>
    <x v="4"/>
    <x v="0"/>
    <x v="0"/>
    <x v="0"/>
    <x v="2"/>
    <x v="2"/>
    <x v="3"/>
    <x v="2"/>
    <x v="2"/>
    <x v="3"/>
    <x v="2"/>
    <x v="4"/>
    <x v="2"/>
    <x v="3"/>
    <x v="2"/>
    <x v="0"/>
    <x v="0"/>
    <x v="0"/>
    <x v="0"/>
    <x v="0"/>
    <x v="2"/>
    <x v="3"/>
    <x v="2"/>
    <x v="3"/>
    <x v="4"/>
    <x v="0"/>
    <x v="2"/>
    <x v="0"/>
    <x v="0"/>
    <x v="2"/>
    <x v="0"/>
    <x v="0"/>
    <x v="0"/>
    <x v="0"/>
    <x v="0"/>
    <x v="0"/>
    <x v="0"/>
    <x v="0"/>
    <x v="0"/>
  </r>
  <r>
    <x v="0"/>
    <x v="1"/>
    <x v="15"/>
    <x v="0"/>
    <x v="3"/>
    <x v="1"/>
    <x v="3"/>
    <x v="2"/>
    <x v="2"/>
    <x v="4"/>
    <x v="4"/>
    <x v="2"/>
    <x v="4"/>
    <x v="3"/>
    <x v="5"/>
    <x v="2"/>
    <x v="0"/>
    <x v="3"/>
    <x v="2"/>
    <x v="3"/>
    <x v="0"/>
    <x v="0"/>
    <x v="4"/>
    <x v="3"/>
    <x v="2"/>
    <x v="3"/>
    <x v="2"/>
    <x v="0"/>
    <x v="0"/>
    <x v="2"/>
    <x v="2"/>
    <x v="2"/>
    <x v="1"/>
    <x v="1"/>
    <x v="3"/>
    <x v="0"/>
    <x v="0"/>
    <x v="0"/>
    <x v="0"/>
    <x v="2"/>
    <x v="0"/>
    <x v="0"/>
    <x v="0"/>
    <x v="0"/>
    <x v="0"/>
    <x v="0"/>
    <x v="0"/>
    <x v="0"/>
    <x v="0"/>
  </r>
  <r>
    <x v="0"/>
    <x v="1"/>
    <x v="15"/>
    <x v="0"/>
    <x v="3"/>
    <x v="1"/>
    <x v="2"/>
    <x v="0"/>
    <x v="0"/>
    <x v="3"/>
    <x v="3"/>
    <x v="0"/>
    <x v="4"/>
    <x v="5"/>
    <x v="2"/>
    <x v="0"/>
    <x v="5"/>
    <x v="2"/>
    <x v="2"/>
    <x v="2"/>
    <x v="5"/>
    <x v="0"/>
    <x v="4"/>
    <x v="3"/>
    <x v="1"/>
    <x v="3"/>
    <x v="0"/>
    <x v="0"/>
    <x v="0"/>
    <x v="2"/>
    <x v="0"/>
    <x v="0"/>
    <x v="0"/>
    <x v="3"/>
    <x v="1"/>
    <x v="0"/>
    <x v="2"/>
    <x v="5"/>
    <x v="2"/>
    <x v="0"/>
    <x v="0"/>
    <x v="0"/>
    <x v="0"/>
    <x v="0"/>
    <x v="0"/>
    <x v="0"/>
    <x v="0"/>
    <x v="0"/>
    <x v="0"/>
  </r>
  <r>
    <x v="0"/>
    <x v="1"/>
    <x v="15"/>
    <x v="0"/>
    <x v="3"/>
    <x v="1"/>
    <x v="0"/>
    <x v="0"/>
    <x v="2"/>
    <x v="2"/>
    <x v="2"/>
    <x v="0"/>
    <x v="0"/>
    <x v="3"/>
    <x v="0"/>
    <x v="0"/>
    <x v="0"/>
    <x v="2"/>
    <x v="2"/>
    <x v="3"/>
    <x v="0"/>
    <x v="0"/>
    <x v="0"/>
    <x v="2"/>
    <x v="1"/>
    <x v="3"/>
    <x v="5"/>
    <x v="3"/>
    <x v="0"/>
    <x v="0"/>
    <x v="2"/>
    <x v="2"/>
    <x v="0"/>
    <x v="0"/>
    <x v="0"/>
    <x v="2"/>
    <x v="2"/>
    <x v="1"/>
    <x v="2"/>
    <x v="0"/>
    <x v="0"/>
    <x v="0"/>
    <x v="0"/>
    <x v="0"/>
    <x v="0"/>
    <x v="0"/>
    <x v="0"/>
    <x v="0"/>
    <x v="0"/>
  </r>
  <r>
    <x v="0"/>
    <x v="1"/>
    <x v="15"/>
    <x v="0"/>
    <x v="3"/>
    <x v="0"/>
    <x v="3"/>
    <x v="5"/>
    <x v="2"/>
    <x v="4"/>
    <x v="2"/>
    <x v="3"/>
    <x v="0"/>
    <x v="3"/>
    <x v="5"/>
    <x v="2"/>
    <x v="2"/>
    <x v="3"/>
    <x v="4"/>
    <x v="3"/>
    <x v="2"/>
    <x v="0"/>
    <x v="2"/>
    <x v="3"/>
    <x v="0"/>
    <x v="3"/>
    <x v="2"/>
    <x v="0"/>
    <x v="0"/>
    <x v="2"/>
    <x v="0"/>
    <x v="2"/>
    <x v="3"/>
    <x v="1"/>
    <x v="1"/>
    <x v="2"/>
    <x v="3"/>
    <x v="3"/>
    <x v="2"/>
    <x v="2"/>
    <x v="0"/>
    <x v="0"/>
    <x v="0"/>
    <x v="0"/>
    <x v="0"/>
    <x v="0"/>
    <x v="0"/>
    <x v="0"/>
    <x v="0"/>
  </r>
  <r>
    <x v="0"/>
    <x v="1"/>
    <x v="15"/>
    <x v="0"/>
    <x v="3"/>
    <x v="0"/>
    <x v="2"/>
    <x v="2"/>
    <x v="1"/>
    <x v="1"/>
    <x v="3"/>
    <x v="0"/>
    <x v="2"/>
    <x v="0"/>
    <x v="4"/>
    <x v="1"/>
    <x v="0"/>
    <x v="1"/>
    <x v="1"/>
    <x v="1"/>
    <x v="1"/>
    <x v="1"/>
    <x v="1"/>
    <x v="1"/>
    <x v="0"/>
    <x v="1"/>
    <x v="3"/>
    <x v="0"/>
    <x v="1"/>
    <x v="1"/>
    <x v="2"/>
    <x v="1"/>
    <x v="1"/>
    <x v="0"/>
    <x v="0"/>
    <x v="1"/>
    <x v="0"/>
    <x v="1"/>
    <x v="2"/>
    <x v="1"/>
    <x v="0"/>
    <x v="0"/>
    <x v="0"/>
    <x v="0"/>
    <x v="0"/>
    <x v="0"/>
    <x v="0"/>
    <x v="0"/>
    <x v="0"/>
  </r>
  <r>
    <x v="0"/>
    <x v="1"/>
    <x v="15"/>
    <x v="0"/>
    <x v="3"/>
    <x v="1"/>
    <x v="3"/>
    <x v="5"/>
    <x v="2"/>
    <x v="3"/>
    <x v="2"/>
    <x v="3"/>
    <x v="4"/>
    <x v="2"/>
    <x v="0"/>
    <x v="2"/>
    <x v="6"/>
    <x v="3"/>
    <x v="4"/>
    <x v="3"/>
    <x v="0"/>
    <x v="0"/>
    <x v="2"/>
    <x v="2"/>
    <x v="4"/>
    <x v="3"/>
    <x v="2"/>
    <x v="3"/>
    <x v="0"/>
    <x v="2"/>
    <x v="3"/>
    <x v="0"/>
    <x v="3"/>
    <x v="1"/>
    <x v="2"/>
    <x v="0"/>
    <x v="0"/>
    <x v="0"/>
    <x v="2"/>
    <x v="2"/>
    <x v="0"/>
    <x v="0"/>
    <x v="0"/>
    <x v="0"/>
    <x v="0"/>
    <x v="0"/>
    <x v="0"/>
    <x v="0"/>
    <x v="0"/>
  </r>
  <r>
    <x v="0"/>
    <x v="1"/>
    <x v="15"/>
    <x v="0"/>
    <x v="3"/>
    <x v="1"/>
    <x v="3"/>
    <x v="2"/>
    <x v="2"/>
    <x v="2"/>
    <x v="2"/>
    <x v="3"/>
    <x v="4"/>
    <x v="2"/>
    <x v="5"/>
    <x v="2"/>
    <x v="3"/>
    <x v="3"/>
    <x v="4"/>
    <x v="2"/>
    <x v="0"/>
    <x v="0"/>
    <x v="0"/>
    <x v="3"/>
    <x v="2"/>
    <x v="3"/>
    <x v="2"/>
    <x v="3"/>
    <x v="4"/>
    <x v="0"/>
    <x v="2"/>
    <x v="0"/>
    <x v="3"/>
    <x v="2"/>
    <x v="1"/>
    <x v="2"/>
    <x v="3"/>
    <x v="0"/>
    <x v="0"/>
    <x v="0"/>
    <x v="0"/>
    <x v="0"/>
    <x v="0"/>
    <x v="0"/>
    <x v="0"/>
    <x v="0"/>
    <x v="0"/>
    <x v="0"/>
    <x v="0"/>
  </r>
  <r>
    <x v="0"/>
    <x v="1"/>
    <x v="15"/>
    <x v="0"/>
    <x v="3"/>
    <x v="0"/>
    <x v="0"/>
    <x v="2"/>
    <x v="0"/>
    <x v="0"/>
    <x v="3"/>
    <x v="4"/>
    <x v="2"/>
    <x v="0"/>
    <x v="0"/>
    <x v="3"/>
    <x v="2"/>
    <x v="2"/>
    <x v="3"/>
    <x v="4"/>
    <x v="0"/>
    <x v="0"/>
    <x v="1"/>
    <x v="3"/>
    <x v="1"/>
    <x v="3"/>
    <x v="0"/>
    <x v="0"/>
    <x v="0"/>
    <x v="2"/>
    <x v="0"/>
    <x v="2"/>
    <x v="3"/>
    <x v="1"/>
    <x v="1"/>
    <x v="2"/>
    <x v="2"/>
    <x v="5"/>
    <x v="2"/>
    <x v="2"/>
    <x v="0"/>
    <x v="0"/>
    <x v="0"/>
    <x v="0"/>
    <x v="0"/>
    <x v="0"/>
    <x v="0"/>
    <x v="0"/>
    <x v="0"/>
  </r>
  <r>
    <x v="0"/>
    <x v="1"/>
    <x v="15"/>
    <x v="0"/>
    <x v="3"/>
    <x v="0"/>
    <x v="0"/>
    <x v="2"/>
    <x v="2"/>
    <x v="2"/>
    <x v="4"/>
    <x v="2"/>
    <x v="0"/>
    <x v="2"/>
    <x v="5"/>
    <x v="2"/>
    <x v="3"/>
    <x v="2"/>
    <x v="2"/>
    <x v="3"/>
    <x v="2"/>
    <x v="2"/>
    <x v="2"/>
    <x v="2"/>
    <x v="2"/>
    <x v="2"/>
    <x v="2"/>
    <x v="2"/>
    <x v="0"/>
    <x v="0"/>
    <x v="0"/>
    <x v="2"/>
    <x v="0"/>
    <x v="1"/>
    <x v="1"/>
    <x v="2"/>
    <x v="2"/>
    <x v="0"/>
    <x v="0"/>
    <x v="0"/>
    <x v="0"/>
    <x v="0"/>
    <x v="0"/>
    <x v="0"/>
    <x v="0"/>
    <x v="0"/>
    <x v="0"/>
    <x v="0"/>
    <x v="0"/>
  </r>
  <r>
    <x v="0"/>
    <x v="1"/>
    <x v="15"/>
    <x v="0"/>
    <x v="3"/>
    <x v="1"/>
    <x v="3"/>
    <x v="5"/>
    <x v="0"/>
    <x v="4"/>
    <x v="4"/>
    <x v="6"/>
    <x v="4"/>
    <x v="3"/>
    <x v="0"/>
    <x v="2"/>
    <x v="3"/>
    <x v="2"/>
    <x v="4"/>
    <x v="3"/>
    <x v="0"/>
    <x v="0"/>
    <x v="0"/>
    <x v="2"/>
    <x v="2"/>
    <x v="3"/>
    <x v="2"/>
    <x v="0"/>
    <x v="0"/>
    <x v="2"/>
    <x v="0"/>
    <x v="2"/>
    <x v="0"/>
    <x v="3"/>
    <x v="1"/>
    <x v="2"/>
    <x v="2"/>
    <x v="0"/>
    <x v="0"/>
    <x v="0"/>
    <x v="0"/>
    <x v="0"/>
    <x v="0"/>
    <x v="0"/>
    <x v="0"/>
    <x v="0"/>
    <x v="0"/>
    <x v="0"/>
    <x v="0"/>
  </r>
  <r>
    <x v="0"/>
    <x v="1"/>
    <x v="15"/>
    <x v="0"/>
    <x v="3"/>
    <x v="0"/>
    <x v="0"/>
    <x v="5"/>
    <x v="3"/>
    <x v="2"/>
    <x v="3"/>
    <x v="3"/>
    <x v="2"/>
    <x v="3"/>
    <x v="0"/>
    <x v="0"/>
    <x v="6"/>
    <x v="2"/>
    <x v="2"/>
    <x v="0"/>
    <x v="5"/>
    <x v="0"/>
    <x v="0"/>
    <x v="3"/>
    <x v="3"/>
    <x v="3"/>
    <x v="0"/>
    <x v="0"/>
    <x v="0"/>
    <x v="0"/>
    <x v="5"/>
    <x v="0"/>
    <x v="3"/>
    <x v="3"/>
    <x v="1"/>
    <x v="0"/>
    <x v="2"/>
    <x v="5"/>
    <x v="4"/>
    <x v="0"/>
    <x v="0"/>
    <x v="0"/>
    <x v="0"/>
    <x v="0"/>
    <x v="0"/>
    <x v="0"/>
    <x v="0"/>
    <x v="0"/>
    <x v="0"/>
  </r>
  <r>
    <x v="0"/>
    <x v="1"/>
    <x v="15"/>
    <x v="0"/>
    <x v="3"/>
    <x v="1"/>
    <x v="3"/>
    <x v="5"/>
    <x v="3"/>
    <x v="3"/>
    <x v="4"/>
    <x v="2"/>
    <x v="4"/>
    <x v="2"/>
    <x v="5"/>
    <x v="2"/>
    <x v="3"/>
    <x v="3"/>
    <x v="4"/>
    <x v="3"/>
    <x v="2"/>
    <x v="2"/>
    <x v="2"/>
    <x v="4"/>
    <x v="2"/>
    <x v="2"/>
    <x v="2"/>
    <x v="0"/>
    <x v="0"/>
    <x v="2"/>
    <x v="0"/>
    <x v="3"/>
    <x v="3"/>
    <x v="1"/>
    <x v="3"/>
    <x v="2"/>
    <x v="0"/>
    <x v="3"/>
    <x v="2"/>
    <x v="2"/>
    <x v="0"/>
    <x v="0"/>
    <x v="0"/>
    <x v="0"/>
    <x v="0"/>
    <x v="0"/>
    <x v="0"/>
    <x v="0"/>
    <x v="0"/>
  </r>
  <r>
    <x v="0"/>
    <x v="1"/>
    <x v="15"/>
    <x v="0"/>
    <x v="3"/>
    <x v="0"/>
    <x v="0"/>
    <x v="2"/>
    <x v="0"/>
    <x v="2"/>
    <x v="3"/>
    <x v="2"/>
    <x v="0"/>
    <x v="3"/>
    <x v="0"/>
    <x v="3"/>
    <x v="0"/>
    <x v="1"/>
    <x v="1"/>
    <x v="4"/>
    <x v="2"/>
    <x v="0"/>
    <x v="0"/>
    <x v="1"/>
    <x v="0"/>
    <x v="0"/>
    <x v="3"/>
    <x v="0"/>
    <x v="0"/>
    <x v="2"/>
    <x v="0"/>
    <x v="0"/>
    <x v="2"/>
    <x v="3"/>
    <x v="0"/>
    <x v="2"/>
    <x v="4"/>
    <x v="0"/>
    <x v="0"/>
    <x v="0"/>
    <x v="0"/>
    <x v="0"/>
    <x v="0"/>
    <x v="0"/>
    <x v="0"/>
    <x v="0"/>
    <x v="0"/>
    <x v="0"/>
    <x v="0"/>
  </r>
  <r>
    <x v="0"/>
    <x v="1"/>
    <x v="15"/>
    <x v="0"/>
    <x v="3"/>
    <x v="0"/>
    <x v="3"/>
    <x v="5"/>
    <x v="0"/>
    <x v="2"/>
    <x v="2"/>
    <x v="2"/>
    <x v="5"/>
    <x v="0"/>
    <x v="4"/>
    <x v="3"/>
    <x v="6"/>
    <x v="3"/>
    <x v="3"/>
    <x v="3"/>
    <x v="0"/>
    <x v="2"/>
    <x v="0"/>
    <x v="3"/>
    <x v="2"/>
    <x v="0"/>
    <x v="2"/>
    <x v="3"/>
    <x v="3"/>
    <x v="2"/>
    <x v="0"/>
    <x v="1"/>
    <x v="4"/>
    <x v="3"/>
    <x v="2"/>
    <x v="2"/>
    <x v="0"/>
    <x v="5"/>
    <x v="0"/>
    <x v="4"/>
    <x v="0"/>
    <x v="0"/>
    <x v="0"/>
    <x v="0"/>
    <x v="0"/>
    <x v="0"/>
    <x v="0"/>
    <x v="0"/>
    <x v="0"/>
  </r>
  <r>
    <x v="0"/>
    <x v="1"/>
    <x v="16"/>
    <x v="0"/>
    <x v="11"/>
    <x v="0"/>
    <x v="0"/>
    <x v="2"/>
    <x v="2"/>
    <x v="2"/>
    <x v="3"/>
    <x v="0"/>
    <x v="2"/>
    <x v="0"/>
    <x v="0"/>
    <x v="3"/>
    <x v="0"/>
    <x v="2"/>
    <x v="2"/>
    <x v="4"/>
    <x v="2"/>
    <x v="3"/>
    <x v="2"/>
    <x v="2"/>
    <x v="2"/>
    <x v="3"/>
    <x v="2"/>
    <x v="0"/>
    <x v="0"/>
    <x v="2"/>
    <x v="0"/>
    <x v="3"/>
    <x v="2"/>
    <x v="0"/>
    <x v="1"/>
    <x v="3"/>
    <x v="2"/>
    <x v="3"/>
    <x v="2"/>
    <x v="2"/>
    <x v="0"/>
    <x v="0"/>
    <x v="0"/>
    <x v="0"/>
    <x v="0"/>
    <x v="0"/>
    <x v="0"/>
    <x v="0"/>
    <x v="0"/>
  </r>
  <r>
    <x v="0"/>
    <x v="1"/>
    <x v="16"/>
    <x v="0"/>
    <x v="11"/>
    <x v="0"/>
    <x v="4"/>
    <x v="3"/>
    <x v="4"/>
    <x v="1"/>
    <x v="1"/>
    <x v="0"/>
    <x v="0"/>
    <x v="3"/>
    <x v="2"/>
    <x v="0"/>
    <x v="6"/>
    <x v="2"/>
    <x v="3"/>
    <x v="0"/>
    <x v="5"/>
    <x v="0"/>
    <x v="0"/>
    <x v="0"/>
    <x v="1"/>
    <x v="0"/>
    <x v="3"/>
    <x v="0"/>
    <x v="0"/>
    <x v="0"/>
    <x v="2"/>
    <x v="0"/>
    <x v="4"/>
    <x v="2"/>
    <x v="4"/>
    <x v="2"/>
    <x v="2"/>
    <x v="5"/>
    <x v="0"/>
    <x v="0"/>
    <x v="0"/>
    <x v="0"/>
    <x v="0"/>
    <x v="0"/>
    <x v="0"/>
    <x v="0"/>
    <x v="0"/>
    <x v="0"/>
    <x v="0"/>
  </r>
  <r>
    <x v="0"/>
    <x v="1"/>
    <x v="16"/>
    <x v="0"/>
    <x v="11"/>
    <x v="0"/>
    <x v="0"/>
    <x v="0"/>
    <x v="2"/>
    <x v="5"/>
    <x v="5"/>
    <x v="5"/>
    <x v="6"/>
    <x v="3"/>
    <x v="0"/>
    <x v="5"/>
    <x v="6"/>
    <x v="3"/>
    <x v="2"/>
    <x v="2"/>
    <x v="2"/>
    <x v="3"/>
    <x v="4"/>
    <x v="3"/>
    <x v="2"/>
    <x v="5"/>
    <x v="2"/>
    <x v="0"/>
    <x v="0"/>
    <x v="2"/>
    <x v="0"/>
    <x v="3"/>
    <x v="5"/>
    <x v="1"/>
    <x v="3"/>
    <x v="2"/>
    <x v="2"/>
    <x v="0"/>
    <x v="2"/>
    <x v="0"/>
    <x v="0"/>
    <x v="0"/>
    <x v="0"/>
    <x v="0"/>
    <x v="0"/>
    <x v="0"/>
    <x v="0"/>
    <x v="0"/>
    <x v="0"/>
  </r>
  <r>
    <x v="0"/>
    <x v="1"/>
    <x v="16"/>
    <x v="0"/>
    <x v="11"/>
    <x v="1"/>
    <x v="2"/>
    <x v="0"/>
    <x v="4"/>
    <x v="0"/>
    <x v="3"/>
    <x v="0"/>
    <x v="0"/>
    <x v="0"/>
    <x v="2"/>
    <x v="0"/>
    <x v="0"/>
    <x v="2"/>
    <x v="2"/>
    <x v="2"/>
    <x v="4"/>
    <x v="0"/>
    <x v="0"/>
    <x v="3"/>
    <x v="1"/>
    <x v="0"/>
    <x v="0"/>
    <x v="0"/>
    <x v="4"/>
    <x v="0"/>
    <x v="2"/>
    <x v="4"/>
    <x v="2"/>
    <x v="3"/>
    <x v="4"/>
    <x v="4"/>
    <x v="4"/>
    <x v="2"/>
    <x v="3"/>
    <x v="0"/>
    <x v="0"/>
    <x v="0"/>
    <x v="0"/>
    <x v="0"/>
    <x v="0"/>
    <x v="0"/>
    <x v="0"/>
    <x v="0"/>
    <x v="0"/>
  </r>
  <r>
    <x v="0"/>
    <x v="1"/>
    <x v="16"/>
    <x v="0"/>
    <x v="12"/>
    <x v="1"/>
    <x v="2"/>
    <x v="0"/>
    <x v="4"/>
    <x v="0"/>
    <x v="3"/>
    <x v="0"/>
    <x v="2"/>
    <x v="0"/>
    <x v="2"/>
    <x v="3"/>
    <x v="3"/>
    <x v="2"/>
    <x v="4"/>
    <x v="2"/>
    <x v="0"/>
    <x v="0"/>
    <x v="2"/>
    <x v="4"/>
    <x v="1"/>
    <x v="0"/>
    <x v="0"/>
    <x v="0"/>
    <x v="0"/>
    <x v="0"/>
    <x v="2"/>
    <x v="4"/>
    <x v="2"/>
    <x v="2"/>
    <x v="4"/>
    <x v="4"/>
    <x v="4"/>
    <x v="2"/>
    <x v="0"/>
    <x v="0"/>
    <x v="0"/>
    <x v="0"/>
    <x v="0"/>
    <x v="0"/>
    <x v="0"/>
    <x v="0"/>
    <x v="0"/>
    <x v="0"/>
    <x v="0"/>
  </r>
  <r>
    <x v="0"/>
    <x v="1"/>
    <x v="16"/>
    <x v="0"/>
    <x v="11"/>
    <x v="1"/>
    <x v="2"/>
    <x v="0"/>
    <x v="0"/>
    <x v="0"/>
    <x v="3"/>
    <x v="0"/>
    <x v="0"/>
    <x v="0"/>
    <x v="2"/>
    <x v="3"/>
    <x v="2"/>
    <x v="2"/>
    <x v="2"/>
    <x v="2"/>
    <x v="0"/>
    <x v="0"/>
    <x v="0"/>
    <x v="4"/>
    <x v="1"/>
    <x v="0"/>
    <x v="0"/>
    <x v="0"/>
    <x v="4"/>
    <x v="0"/>
    <x v="3"/>
    <x v="0"/>
    <x v="2"/>
    <x v="3"/>
    <x v="4"/>
    <x v="0"/>
    <x v="4"/>
    <x v="2"/>
    <x v="0"/>
    <x v="0"/>
    <x v="0"/>
    <x v="0"/>
    <x v="0"/>
    <x v="0"/>
    <x v="0"/>
    <x v="0"/>
    <x v="0"/>
    <x v="0"/>
    <x v="0"/>
  </r>
  <r>
    <x v="0"/>
    <x v="1"/>
    <x v="16"/>
    <x v="0"/>
    <x v="11"/>
    <x v="0"/>
    <x v="0"/>
    <x v="0"/>
    <x v="4"/>
    <x v="2"/>
    <x v="2"/>
    <x v="0"/>
    <x v="4"/>
    <x v="0"/>
    <x v="2"/>
    <x v="0"/>
    <x v="6"/>
    <x v="2"/>
    <x v="3"/>
    <x v="4"/>
    <x v="4"/>
    <x v="2"/>
    <x v="2"/>
    <x v="2"/>
    <x v="4"/>
    <x v="0"/>
    <x v="3"/>
    <x v="0"/>
    <x v="0"/>
    <x v="3"/>
    <x v="0"/>
    <x v="2"/>
    <x v="0"/>
    <x v="3"/>
    <x v="4"/>
    <x v="4"/>
    <x v="2"/>
    <x v="2"/>
    <x v="0"/>
    <x v="4"/>
    <x v="0"/>
    <x v="0"/>
    <x v="0"/>
    <x v="0"/>
    <x v="0"/>
    <x v="0"/>
    <x v="0"/>
    <x v="0"/>
    <x v="0"/>
  </r>
  <r>
    <x v="0"/>
    <x v="1"/>
    <x v="16"/>
    <x v="0"/>
    <x v="11"/>
    <x v="0"/>
    <x v="2"/>
    <x v="2"/>
    <x v="1"/>
    <x v="3"/>
    <x v="3"/>
    <x v="1"/>
    <x v="0"/>
    <x v="0"/>
    <x v="0"/>
    <x v="2"/>
    <x v="0"/>
    <x v="1"/>
    <x v="2"/>
    <x v="3"/>
    <x v="1"/>
    <x v="0"/>
    <x v="1"/>
    <x v="3"/>
    <x v="0"/>
    <x v="2"/>
    <x v="2"/>
    <x v="0"/>
    <x v="0"/>
    <x v="2"/>
    <x v="0"/>
    <x v="2"/>
    <x v="1"/>
    <x v="1"/>
    <x v="0"/>
    <x v="2"/>
    <x v="3"/>
    <x v="3"/>
    <x v="0"/>
    <x v="2"/>
    <x v="0"/>
    <x v="0"/>
    <x v="0"/>
    <x v="0"/>
    <x v="0"/>
    <x v="0"/>
    <x v="0"/>
    <x v="0"/>
    <x v="0"/>
  </r>
  <r>
    <x v="0"/>
    <x v="1"/>
    <x v="16"/>
    <x v="0"/>
    <x v="11"/>
    <x v="0"/>
    <x v="2"/>
    <x v="0"/>
    <x v="0"/>
    <x v="0"/>
    <x v="3"/>
    <x v="0"/>
    <x v="2"/>
    <x v="3"/>
    <x v="0"/>
    <x v="0"/>
    <x v="3"/>
    <x v="0"/>
    <x v="4"/>
    <x v="3"/>
    <x v="2"/>
    <x v="4"/>
    <x v="3"/>
    <x v="0"/>
    <x v="1"/>
    <x v="4"/>
    <x v="4"/>
    <x v="3"/>
    <x v="0"/>
    <x v="0"/>
    <x v="3"/>
    <x v="0"/>
    <x v="0"/>
    <x v="2"/>
    <x v="3"/>
    <x v="4"/>
    <x v="4"/>
    <x v="2"/>
    <x v="4"/>
    <x v="2"/>
    <x v="0"/>
    <x v="0"/>
    <x v="0"/>
    <x v="0"/>
    <x v="0"/>
    <x v="0"/>
    <x v="0"/>
    <x v="0"/>
    <x v="0"/>
  </r>
  <r>
    <x v="0"/>
    <x v="1"/>
    <x v="16"/>
    <x v="0"/>
    <x v="11"/>
    <x v="1"/>
    <x v="0"/>
    <x v="0"/>
    <x v="4"/>
    <x v="2"/>
    <x v="2"/>
    <x v="2"/>
    <x v="4"/>
    <x v="3"/>
    <x v="0"/>
    <x v="3"/>
    <x v="0"/>
    <x v="4"/>
    <x v="3"/>
    <x v="3"/>
    <x v="2"/>
    <x v="2"/>
    <x v="2"/>
    <x v="3"/>
    <x v="3"/>
    <x v="2"/>
    <x v="2"/>
    <x v="0"/>
    <x v="0"/>
    <x v="0"/>
    <x v="0"/>
    <x v="4"/>
    <x v="3"/>
    <x v="1"/>
    <x v="2"/>
    <x v="0"/>
    <x v="4"/>
    <x v="5"/>
    <x v="0"/>
    <x v="0"/>
    <x v="0"/>
    <x v="0"/>
    <x v="0"/>
    <x v="0"/>
    <x v="0"/>
    <x v="0"/>
    <x v="0"/>
    <x v="0"/>
    <x v="0"/>
  </r>
  <r>
    <x v="0"/>
    <x v="1"/>
    <x v="16"/>
    <x v="0"/>
    <x v="11"/>
    <x v="0"/>
    <x v="0"/>
    <x v="2"/>
    <x v="1"/>
    <x v="2"/>
    <x v="3"/>
    <x v="0"/>
    <x v="2"/>
    <x v="3"/>
    <x v="0"/>
    <x v="3"/>
    <x v="0"/>
    <x v="2"/>
    <x v="1"/>
    <x v="2"/>
    <x v="4"/>
    <x v="2"/>
    <x v="0"/>
    <x v="3"/>
    <x v="1"/>
    <x v="0"/>
    <x v="3"/>
    <x v="0"/>
    <x v="0"/>
    <x v="0"/>
    <x v="2"/>
    <x v="2"/>
    <x v="0"/>
    <x v="3"/>
    <x v="1"/>
    <x v="2"/>
    <x v="4"/>
    <x v="0"/>
    <x v="0"/>
    <x v="4"/>
    <x v="0"/>
    <x v="0"/>
    <x v="0"/>
    <x v="0"/>
    <x v="0"/>
    <x v="0"/>
    <x v="0"/>
    <x v="0"/>
    <x v="0"/>
  </r>
  <r>
    <x v="0"/>
    <x v="1"/>
    <x v="16"/>
    <x v="0"/>
    <x v="11"/>
    <x v="1"/>
    <x v="0"/>
    <x v="2"/>
    <x v="4"/>
    <x v="2"/>
    <x v="2"/>
    <x v="2"/>
    <x v="0"/>
    <x v="3"/>
    <x v="0"/>
    <x v="3"/>
    <x v="0"/>
    <x v="3"/>
    <x v="3"/>
    <x v="2"/>
    <x v="0"/>
    <x v="2"/>
    <x v="2"/>
    <x v="3"/>
    <x v="1"/>
    <x v="0"/>
    <x v="3"/>
    <x v="0"/>
    <x v="0"/>
    <x v="2"/>
    <x v="2"/>
    <x v="2"/>
    <x v="3"/>
    <x v="3"/>
    <x v="2"/>
    <x v="0"/>
    <x v="2"/>
    <x v="2"/>
    <x v="0"/>
    <x v="4"/>
    <x v="0"/>
    <x v="0"/>
    <x v="0"/>
    <x v="0"/>
    <x v="0"/>
    <x v="0"/>
    <x v="0"/>
    <x v="0"/>
    <x v="0"/>
  </r>
  <r>
    <x v="0"/>
    <x v="1"/>
    <x v="16"/>
    <x v="0"/>
    <x v="12"/>
    <x v="0"/>
    <x v="2"/>
    <x v="2"/>
    <x v="1"/>
    <x v="0"/>
    <x v="0"/>
    <x v="4"/>
    <x v="5"/>
    <x v="5"/>
    <x v="4"/>
    <x v="0"/>
    <x v="0"/>
    <x v="1"/>
    <x v="1"/>
    <x v="4"/>
    <x v="3"/>
    <x v="4"/>
    <x v="3"/>
    <x v="0"/>
    <x v="4"/>
    <x v="4"/>
    <x v="5"/>
    <x v="5"/>
    <x v="2"/>
    <x v="3"/>
    <x v="4"/>
    <x v="0"/>
    <x v="4"/>
    <x v="2"/>
    <x v="4"/>
    <x v="4"/>
    <x v="1"/>
    <x v="2"/>
    <x v="1"/>
    <x v="3"/>
    <x v="0"/>
    <x v="0"/>
    <x v="0"/>
    <x v="0"/>
    <x v="0"/>
    <x v="0"/>
    <x v="0"/>
    <x v="0"/>
    <x v="0"/>
  </r>
  <r>
    <x v="0"/>
    <x v="1"/>
    <x v="14"/>
    <x v="0"/>
    <x v="0"/>
    <x v="1"/>
    <x v="0"/>
    <x v="2"/>
    <x v="0"/>
    <x v="3"/>
    <x v="2"/>
    <x v="2"/>
    <x v="0"/>
    <x v="0"/>
    <x v="0"/>
    <x v="3"/>
    <x v="0"/>
    <x v="3"/>
    <x v="4"/>
    <x v="3"/>
    <x v="0"/>
    <x v="1"/>
    <x v="2"/>
    <x v="2"/>
    <x v="2"/>
    <x v="2"/>
    <x v="0"/>
    <x v="2"/>
    <x v="0"/>
    <x v="3"/>
    <x v="1"/>
    <x v="0"/>
    <x v="2"/>
    <x v="2"/>
    <x v="1"/>
    <x v="4"/>
    <x v="4"/>
    <x v="5"/>
    <x v="0"/>
    <x v="4"/>
    <x v="0"/>
    <x v="0"/>
    <x v="0"/>
    <x v="0"/>
    <x v="0"/>
    <x v="0"/>
    <x v="0"/>
    <x v="0"/>
    <x v="0"/>
  </r>
  <r>
    <x v="0"/>
    <x v="1"/>
    <x v="13"/>
    <x v="0"/>
    <x v="3"/>
    <x v="3"/>
    <x v="3"/>
    <x v="5"/>
    <x v="2"/>
    <x v="2"/>
    <x v="2"/>
    <x v="2"/>
    <x v="4"/>
    <x v="3"/>
    <x v="0"/>
    <x v="3"/>
    <x v="6"/>
    <x v="0"/>
    <x v="3"/>
    <x v="1"/>
    <x v="2"/>
    <x v="0"/>
    <x v="3"/>
    <x v="0"/>
    <x v="0"/>
    <x v="0"/>
    <x v="4"/>
    <x v="5"/>
    <x v="4"/>
    <x v="3"/>
    <x v="4"/>
    <x v="3"/>
    <x v="1"/>
    <x v="1"/>
    <x v="0"/>
    <x v="2"/>
    <x v="0"/>
    <x v="0"/>
    <x v="4"/>
    <x v="2"/>
    <x v="0"/>
    <x v="0"/>
    <x v="0"/>
    <x v="0"/>
    <x v="0"/>
    <x v="0"/>
    <x v="0"/>
    <x v="0"/>
    <x v="0"/>
  </r>
  <r>
    <x v="0"/>
    <x v="1"/>
    <x v="13"/>
    <x v="0"/>
    <x v="3"/>
    <x v="1"/>
    <x v="0"/>
    <x v="0"/>
    <x v="0"/>
    <x v="2"/>
    <x v="3"/>
    <x v="2"/>
    <x v="2"/>
    <x v="2"/>
    <x v="0"/>
    <x v="3"/>
    <x v="3"/>
    <x v="2"/>
    <x v="3"/>
    <x v="4"/>
    <x v="0"/>
    <x v="0"/>
    <x v="0"/>
    <x v="0"/>
    <x v="1"/>
    <x v="2"/>
    <x v="2"/>
    <x v="3"/>
    <x v="4"/>
    <x v="3"/>
    <x v="3"/>
    <x v="2"/>
    <x v="0"/>
    <x v="2"/>
    <x v="2"/>
    <x v="2"/>
    <x v="0"/>
    <x v="5"/>
    <x v="0"/>
    <x v="0"/>
    <x v="0"/>
    <x v="0"/>
    <x v="0"/>
    <x v="0"/>
    <x v="0"/>
    <x v="0"/>
    <x v="0"/>
    <x v="0"/>
    <x v="0"/>
  </r>
  <r>
    <x v="0"/>
    <x v="1"/>
    <x v="13"/>
    <x v="0"/>
    <x v="5"/>
    <x v="0"/>
    <x v="2"/>
    <x v="0"/>
    <x v="4"/>
    <x v="2"/>
    <x v="3"/>
    <x v="2"/>
    <x v="0"/>
    <x v="5"/>
    <x v="2"/>
    <x v="0"/>
    <x v="5"/>
    <x v="0"/>
    <x v="3"/>
    <x v="0"/>
    <x v="5"/>
    <x v="0"/>
    <x v="0"/>
    <x v="2"/>
    <x v="1"/>
    <x v="5"/>
    <x v="5"/>
    <x v="3"/>
    <x v="1"/>
    <x v="0"/>
    <x v="2"/>
    <x v="2"/>
    <x v="3"/>
    <x v="3"/>
    <x v="1"/>
    <x v="0"/>
    <x v="3"/>
    <x v="3"/>
    <x v="0"/>
    <x v="2"/>
    <x v="0"/>
    <x v="0"/>
    <x v="0"/>
    <x v="0"/>
    <x v="0"/>
    <x v="0"/>
    <x v="0"/>
    <x v="0"/>
    <x v="0"/>
  </r>
  <r>
    <x v="0"/>
    <x v="1"/>
    <x v="13"/>
    <x v="0"/>
    <x v="3"/>
    <x v="1"/>
    <x v="2"/>
    <x v="0"/>
    <x v="0"/>
    <x v="0"/>
    <x v="3"/>
    <x v="2"/>
    <x v="0"/>
    <x v="3"/>
    <x v="2"/>
    <x v="3"/>
    <x v="3"/>
    <x v="0"/>
    <x v="0"/>
    <x v="4"/>
    <x v="2"/>
    <x v="3"/>
    <x v="4"/>
    <x v="0"/>
    <x v="1"/>
    <x v="2"/>
    <x v="0"/>
    <x v="0"/>
    <x v="0"/>
    <x v="2"/>
    <x v="0"/>
    <x v="2"/>
    <x v="0"/>
    <x v="2"/>
    <x v="2"/>
    <x v="0"/>
    <x v="1"/>
    <x v="3"/>
    <x v="2"/>
    <x v="0"/>
    <x v="0"/>
    <x v="0"/>
    <x v="0"/>
    <x v="0"/>
    <x v="0"/>
    <x v="0"/>
    <x v="0"/>
    <x v="0"/>
    <x v="0"/>
  </r>
  <r>
    <x v="0"/>
    <x v="1"/>
    <x v="13"/>
    <x v="0"/>
    <x v="3"/>
    <x v="0"/>
    <x v="3"/>
    <x v="0"/>
    <x v="0"/>
    <x v="2"/>
    <x v="2"/>
    <x v="3"/>
    <x v="0"/>
    <x v="2"/>
    <x v="5"/>
    <x v="2"/>
    <x v="0"/>
    <x v="2"/>
    <x v="3"/>
    <x v="0"/>
    <x v="0"/>
    <x v="0"/>
    <x v="0"/>
    <x v="2"/>
    <x v="2"/>
    <x v="3"/>
    <x v="0"/>
    <x v="0"/>
    <x v="0"/>
    <x v="2"/>
    <x v="0"/>
    <x v="3"/>
    <x v="3"/>
    <x v="1"/>
    <x v="0"/>
    <x v="3"/>
    <x v="0"/>
    <x v="2"/>
    <x v="2"/>
    <x v="2"/>
    <x v="0"/>
    <x v="0"/>
    <x v="0"/>
    <x v="0"/>
    <x v="0"/>
    <x v="0"/>
    <x v="0"/>
    <x v="0"/>
    <x v="0"/>
  </r>
  <r>
    <x v="0"/>
    <x v="1"/>
    <x v="13"/>
    <x v="0"/>
    <x v="3"/>
    <x v="0"/>
    <x v="4"/>
    <x v="0"/>
    <x v="2"/>
    <x v="0"/>
    <x v="5"/>
    <x v="4"/>
    <x v="3"/>
    <x v="3"/>
    <x v="2"/>
    <x v="3"/>
    <x v="0"/>
    <x v="3"/>
    <x v="2"/>
    <x v="4"/>
    <x v="2"/>
    <x v="0"/>
    <x v="0"/>
    <x v="3"/>
    <x v="2"/>
    <x v="3"/>
    <x v="0"/>
    <x v="0"/>
    <x v="0"/>
    <x v="2"/>
    <x v="0"/>
    <x v="3"/>
    <x v="3"/>
    <x v="3"/>
    <x v="1"/>
    <x v="2"/>
    <x v="0"/>
    <x v="3"/>
    <x v="2"/>
    <x v="2"/>
    <x v="0"/>
    <x v="0"/>
    <x v="0"/>
    <x v="0"/>
    <x v="0"/>
    <x v="0"/>
    <x v="0"/>
    <x v="0"/>
    <x v="0"/>
  </r>
  <r>
    <x v="0"/>
    <x v="1"/>
    <x v="13"/>
    <x v="0"/>
    <x v="5"/>
    <x v="1"/>
    <x v="0"/>
    <x v="2"/>
    <x v="2"/>
    <x v="4"/>
    <x v="4"/>
    <x v="3"/>
    <x v="4"/>
    <x v="2"/>
    <x v="5"/>
    <x v="2"/>
    <x v="3"/>
    <x v="3"/>
    <x v="2"/>
    <x v="3"/>
    <x v="2"/>
    <x v="3"/>
    <x v="4"/>
    <x v="4"/>
    <x v="3"/>
    <x v="3"/>
    <x v="2"/>
    <x v="3"/>
    <x v="0"/>
    <x v="2"/>
    <x v="0"/>
    <x v="3"/>
    <x v="5"/>
    <x v="1"/>
    <x v="1"/>
    <x v="3"/>
    <x v="3"/>
    <x v="3"/>
    <x v="2"/>
    <x v="2"/>
    <x v="0"/>
    <x v="0"/>
    <x v="0"/>
    <x v="0"/>
    <x v="0"/>
    <x v="0"/>
    <x v="0"/>
    <x v="0"/>
    <x v="0"/>
  </r>
  <r>
    <x v="0"/>
    <x v="1"/>
    <x v="14"/>
    <x v="0"/>
    <x v="3"/>
    <x v="0"/>
    <x v="2"/>
    <x v="0"/>
    <x v="4"/>
    <x v="0"/>
    <x v="4"/>
    <x v="3"/>
    <x v="0"/>
    <x v="2"/>
    <x v="5"/>
    <x v="2"/>
    <x v="3"/>
    <x v="2"/>
    <x v="4"/>
    <x v="3"/>
    <x v="2"/>
    <x v="0"/>
    <x v="0"/>
    <x v="2"/>
    <x v="1"/>
    <x v="2"/>
    <x v="2"/>
    <x v="0"/>
    <x v="0"/>
    <x v="2"/>
    <x v="0"/>
    <x v="3"/>
    <x v="2"/>
    <x v="1"/>
    <x v="3"/>
    <x v="3"/>
    <x v="0"/>
    <x v="3"/>
    <x v="2"/>
    <x v="2"/>
    <x v="0"/>
    <x v="0"/>
    <x v="0"/>
    <x v="0"/>
    <x v="0"/>
    <x v="0"/>
    <x v="0"/>
    <x v="0"/>
    <x v="0"/>
  </r>
  <r>
    <x v="0"/>
    <x v="1"/>
    <x v="17"/>
    <x v="0"/>
    <x v="0"/>
    <x v="1"/>
    <x v="4"/>
    <x v="3"/>
    <x v="4"/>
    <x v="0"/>
    <x v="0"/>
    <x v="4"/>
    <x v="3"/>
    <x v="4"/>
    <x v="3"/>
    <x v="4"/>
    <x v="5"/>
    <x v="0"/>
    <x v="0"/>
    <x v="0"/>
    <x v="3"/>
    <x v="4"/>
    <x v="3"/>
    <x v="0"/>
    <x v="4"/>
    <x v="4"/>
    <x v="4"/>
    <x v="5"/>
    <x v="2"/>
    <x v="4"/>
    <x v="4"/>
    <x v="4"/>
    <x v="4"/>
    <x v="4"/>
    <x v="4"/>
    <x v="4"/>
    <x v="4"/>
    <x v="2"/>
    <x v="3"/>
    <x v="3"/>
    <x v="0"/>
    <x v="0"/>
    <x v="0"/>
    <x v="0"/>
    <x v="0"/>
    <x v="0"/>
    <x v="0"/>
    <x v="0"/>
    <x v="0"/>
  </r>
  <r>
    <x v="0"/>
    <x v="1"/>
    <x v="17"/>
    <x v="0"/>
    <x v="0"/>
    <x v="0"/>
    <x v="3"/>
    <x v="0"/>
    <x v="2"/>
    <x v="3"/>
    <x v="4"/>
    <x v="3"/>
    <x v="0"/>
    <x v="3"/>
    <x v="0"/>
    <x v="3"/>
    <x v="0"/>
    <x v="2"/>
    <x v="4"/>
    <x v="1"/>
    <x v="4"/>
    <x v="2"/>
    <x v="5"/>
    <x v="3"/>
    <x v="2"/>
    <x v="0"/>
    <x v="4"/>
    <x v="0"/>
    <x v="0"/>
    <x v="0"/>
    <x v="4"/>
    <x v="2"/>
    <x v="5"/>
    <x v="2"/>
    <x v="0"/>
    <x v="0"/>
    <x v="0"/>
    <x v="3"/>
    <x v="2"/>
    <x v="0"/>
    <x v="0"/>
    <x v="0"/>
    <x v="0"/>
    <x v="0"/>
    <x v="0"/>
    <x v="0"/>
    <x v="0"/>
    <x v="0"/>
    <x v="0"/>
  </r>
  <r>
    <x v="0"/>
    <x v="1"/>
    <x v="17"/>
    <x v="0"/>
    <x v="0"/>
    <x v="0"/>
    <x v="1"/>
    <x v="1"/>
    <x v="4"/>
    <x v="1"/>
    <x v="1"/>
    <x v="1"/>
    <x v="1"/>
    <x v="1"/>
    <x v="1"/>
    <x v="1"/>
    <x v="1"/>
    <x v="1"/>
    <x v="1"/>
    <x v="1"/>
    <x v="1"/>
    <x v="1"/>
    <x v="1"/>
    <x v="1"/>
    <x v="0"/>
    <x v="1"/>
    <x v="1"/>
    <x v="1"/>
    <x v="1"/>
    <x v="1"/>
    <x v="1"/>
    <x v="1"/>
    <x v="1"/>
    <x v="0"/>
    <x v="0"/>
    <x v="1"/>
    <x v="4"/>
    <x v="5"/>
    <x v="2"/>
    <x v="1"/>
    <x v="0"/>
    <x v="0"/>
    <x v="0"/>
    <x v="0"/>
    <x v="0"/>
    <x v="0"/>
    <x v="0"/>
    <x v="0"/>
    <x v="0"/>
  </r>
  <r>
    <x v="0"/>
    <x v="1"/>
    <x v="17"/>
    <x v="0"/>
    <x v="0"/>
    <x v="1"/>
    <x v="2"/>
    <x v="2"/>
    <x v="0"/>
    <x v="0"/>
    <x v="2"/>
    <x v="0"/>
    <x v="2"/>
    <x v="5"/>
    <x v="2"/>
    <x v="1"/>
    <x v="0"/>
    <x v="3"/>
    <x v="3"/>
    <x v="1"/>
    <x v="1"/>
    <x v="0"/>
    <x v="0"/>
    <x v="2"/>
    <x v="1"/>
    <x v="2"/>
    <x v="5"/>
    <x v="0"/>
    <x v="0"/>
    <x v="2"/>
    <x v="2"/>
    <x v="2"/>
    <x v="3"/>
    <x v="3"/>
    <x v="2"/>
    <x v="2"/>
    <x v="0"/>
    <x v="0"/>
    <x v="0"/>
    <x v="0"/>
    <x v="0"/>
    <x v="0"/>
    <x v="0"/>
    <x v="0"/>
    <x v="0"/>
    <x v="0"/>
    <x v="0"/>
    <x v="0"/>
    <x v="0"/>
  </r>
  <r>
    <x v="0"/>
    <x v="1"/>
    <x v="17"/>
    <x v="0"/>
    <x v="0"/>
    <x v="1"/>
    <x v="2"/>
    <x v="2"/>
    <x v="4"/>
    <x v="2"/>
    <x v="2"/>
    <x v="2"/>
    <x v="0"/>
    <x v="0"/>
    <x v="2"/>
    <x v="3"/>
    <x v="3"/>
    <x v="0"/>
    <x v="3"/>
    <x v="2"/>
    <x v="4"/>
    <x v="3"/>
    <x v="4"/>
    <x v="2"/>
    <x v="1"/>
    <x v="5"/>
    <x v="2"/>
    <x v="0"/>
    <x v="0"/>
    <x v="2"/>
    <x v="0"/>
    <x v="2"/>
    <x v="2"/>
    <x v="3"/>
    <x v="2"/>
    <x v="2"/>
    <x v="0"/>
    <x v="0"/>
    <x v="0"/>
    <x v="0"/>
    <x v="0"/>
    <x v="0"/>
    <x v="0"/>
    <x v="0"/>
    <x v="0"/>
    <x v="0"/>
    <x v="0"/>
    <x v="0"/>
    <x v="0"/>
  </r>
  <r>
    <x v="0"/>
    <x v="1"/>
    <x v="17"/>
    <x v="0"/>
    <x v="0"/>
    <x v="1"/>
    <x v="2"/>
    <x v="3"/>
    <x v="4"/>
    <x v="2"/>
    <x v="0"/>
    <x v="4"/>
    <x v="2"/>
    <x v="0"/>
    <x v="2"/>
    <x v="0"/>
    <x v="5"/>
    <x v="0"/>
    <x v="1"/>
    <x v="4"/>
    <x v="5"/>
    <x v="1"/>
    <x v="0"/>
    <x v="0"/>
    <x v="1"/>
    <x v="1"/>
    <x v="1"/>
    <x v="0"/>
    <x v="0"/>
    <x v="1"/>
    <x v="2"/>
    <x v="4"/>
    <x v="1"/>
    <x v="4"/>
    <x v="2"/>
    <x v="4"/>
    <x v="4"/>
    <x v="2"/>
    <x v="4"/>
    <x v="0"/>
    <x v="0"/>
    <x v="0"/>
    <x v="0"/>
    <x v="0"/>
    <x v="0"/>
    <x v="0"/>
    <x v="0"/>
    <x v="0"/>
    <x v="0"/>
  </r>
  <r>
    <x v="0"/>
    <x v="1"/>
    <x v="17"/>
    <x v="0"/>
    <x v="0"/>
    <x v="1"/>
    <x v="2"/>
    <x v="0"/>
    <x v="2"/>
    <x v="2"/>
    <x v="2"/>
    <x v="2"/>
    <x v="0"/>
    <x v="3"/>
    <x v="2"/>
    <x v="0"/>
    <x v="6"/>
    <x v="3"/>
    <x v="4"/>
    <x v="4"/>
    <x v="1"/>
    <x v="0"/>
    <x v="4"/>
    <x v="2"/>
    <x v="1"/>
    <x v="3"/>
    <x v="0"/>
    <x v="0"/>
    <x v="0"/>
    <x v="0"/>
    <x v="0"/>
    <x v="0"/>
    <x v="1"/>
    <x v="2"/>
    <x v="0"/>
    <x v="2"/>
    <x v="0"/>
    <x v="0"/>
    <x v="0"/>
    <x v="2"/>
    <x v="0"/>
    <x v="0"/>
    <x v="0"/>
    <x v="0"/>
    <x v="0"/>
    <x v="0"/>
    <x v="0"/>
    <x v="0"/>
    <x v="0"/>
  </r>
  <r>
    <x v="0"/>
    <x v="1"/>
    <x v="17"/>
    <x v="0"/>
    <x v="0"/>
    <x v="1"/>
    <x v="3"/>
    <x v="0"/>
    <x v="1"/>
    <x v="1"/>
    <x v="2"/>
    <x v="4"/>
    <x v="2"/>
    <x v="0"/>
    <x v="0"/>
    <x v="3"/>
    <x v="0"/>
    <x v="1"/>
    <x v="1"/>
    <x v="4"/>
    <x v="0"/>
    <x v="1"/>
    <x v="0"/>
    <x v="3"/>
    <x v="1"/>
    <x v="2"/>
    <x v="1"/>
    <x v="1"/>
    <x v="1"/>
    <x v="1"/>
    <x v="1"/>
    <x v="1"/>
    <x v="1"/>
    <x v="0"/>
    <x v="0"/>
    <x v="1"/>
    <x v="0"/>
    <x v="0"/>
    <x v="1"/>
    <x v="2"/>
    <x v="0"/>
    <x v="0"/>
    <x v="0"/>
    <x v="0"/>
    <x v="0"/>
    <x v="0"/>
    <x v="0"/>
    <x v="0"/>
    <x v="0"/>
  </r>
  <r>
    <x v="0"/>
    <x v="1"/>
    <x v="17"/>
    <x v="0"/>
    <x v="0"/>
    <x v="1"/>
    <x v="2"/>
    <x v="2"/>
    <x v="0"/>
    <x v="0"/>
    <x v="3"/>
    <x v="0"/>
    <x v="0"/>
    <x v="3"/>
    <x v="0"/>
    <x v="0"/>
    <x v="6"/>
    <x v="2"/>
    <x v="2"/>
    <x v="4"/>
    <x v="5"/>
    <x v="2"/>
    <x v="4"/>
    <x v="3"/>
    <x v="4"/>
    <x v="5"/>
    <x v="5"/>
    <x v="0"/>
    <x v="0"/>
    <x v="0"/>
    <x v="3"/>
    <x v="4"/>
    <x v="4"/>
    <x v="2"/>
    <x v="2"/>
    <x v="0"/>
    <x v="2"/>
    <x v="0"/>
    <x v="0"/>
    <x v="0"/>
    <x v="0"/>
    <x v="0"/>
    <x v="0"/>
    <x v="0"/>
    <x v="0"/>
    <x v="0"/>
    <x v="0"/>
    <x v="0"/>
    <x v="0"/>
  </r>
  <r>
    <x v="0"/>
    <x v="1"/>
    <x v="17"/>
    <x v="0"/>
    <x v="0"/>
    <x v="0"/>
    <x v="2"/>
    <x v="4"/>
    <x v="2"/>
    <x v="0"/>
    <x v="0"/>
    <x v="0"/>
    <x v="2"/>
    <x v="0"/>
    <x v="2"/>
    <x v="0"/>
    <x v="6"/>
    <x v="2"/>
    <x v="3"/>
    <x v="3"/>
    <x v="3"/>
    <x v="2"/>
    <x v="0"/>
    <x v="2"/>
    <x v="4"/>
    <x v="0"/>
    <x v="3"/>
    <x v="2"/>
    <x v="3"/>
    <x v="3"/>
    <x v="3"/>
    <x v="4"/>
    <x v="2"/>
    <x v="2"/>
    <x v="2"/>
    <x v="4"/>
    <x v="4"/>
    <x v="2"/>
    <x v="4"/>
    <x v="0"/>
    <x v="0"/>
    <x v="0"/>
    <x v="0"/>
    <x v="0"/>
    <x v="0"/>
    <x v="0"/>
    <x v="0"/>
    <x v="0"/>
    <x v="0"/>
  </r>
  <r>
    <x v="0"/>
    <x v="1"/>
    <x v="17"/>
    <x v="0"/>
    <x v="0"/>
    <x v="1"/>
    <x v="5"/>
    <x v="4"/>
    <x v="0"/>
    <x v="0"/>
    <x v="3"/>
    <x v="0"/>
    <x v="2"/>
    <x v="0"/>
    <x v="2"/>
    <x v="0"/>
    <x v="1"/>
    <x v="0"/>
    <x v="0"/>
    <x v="4"/>
    <x v="0"/>
    <x v="1"/>
    <x v="1"/>
    <x v="0"/>
    <x v="4"/>
    <x v="4"/>
    <x v="0"/>
    <x v="0"/>
    <x v="3"/>
    <x v="1"/>
    <x v="3"/>
    <x v="4"/>
    <x v="4"/>
    <x v="4"/>
    <x v="4"/>
    <x v="4"/>
    <x v="2"/>
    <x v="1"/>
    <x v="3"/>
    <x v="4"/>
    <x v="0"/>
    <x v="0"/>
    <x v="0"/>
    <x v="0"/>
    <x v="0"/>
    <x v="0"/>
    <x v="0"/>
    <x v="0"/>
    <x v="0"/>
  </r>
  <r>
    <x v="0"/>
    <x v="1"/>
    <x v="17"/>
    <x v="0"/>
    <x v="0"/>
    <x v="1"/>
    <x v="4"/>
    <x v="0"/>
    <x v="4"/>
    <x v="0"/>
    <x v="3"/>
    <x v="0"/>
    <x v="0"/>
    <x v="0"/>
    <x v="0"/>
    <x v="0"/>
    <x v="3"/>
    <x v="2"/>
    <x v="2"/>
    <x v="2"/>
    <x v="5"/>
    <x v="0"/>
    <x v="3"/>
    <x v="0"/>
    <x v="4"/>
    <x v="0"/>
    <x v="3"/>
    <x v="3"/>
    <x v="5"/>
    <x v="1"/>
    <x v="3"/>
    <x v="0"/>
    <x v="4"/>
    <x v="4"/>
    <x v="4"/>
    <x v="4"/>
    <x v="2"/>
    <x v="2"/>
    <x v="3"/>
    <x v="4"/>
    <x v="0"/>
    <x v="0"/>
    <x v="0"/>
    <x v="0"/>
    <x v="0"/>
    <x v="0"/>
    <x v="0"/>
    <x v="0"/>
    <x v="0"/>
  </r>
  <r>
    <x v="0"/>
    <x v="1"/>
    <x v="17"/>
    <x v="0"/>
    <x v="0"/>
    <x v="0"/>
    <x v="3"/>
    <x v="5"/>
    <x v="0"/>
    <x v="3"/>
    <x v="3"/>
    <x v="0"/>
    <x v="1"/>
    <x v="2"/>
    <x v="5"/>
    <x v="2"/>
    <x v="2"/>
    <x v="3"/>
    <x v="0"/>
    <x v="4"/>
    <x v="5"/>
    <x v="4"/>
    <x v="0"/>
    <x v="2"/>
    <x v="1"/>
    <x v="0"/>
    <x v="4"/>
    <x v="4"/>
    <x v="1"/>
    <x v="3"/>
    <x v="4"/>
    <x v="1"/>
    <x v="4"/>
    <x v="4"/>
    <x v="4"/>
    <x v="4"/>
    <x v="4"/>
    <x v="0"/>
    <x v="0"/>
    <x v="0"/>
    <x v="0"/>
    <x v="0"/>
    <x v="0"/>
    <x v="0"/>
    <x v="0"/>
    <x v="0"/>
    <x v="0"/>
    <x v="0"/>
    <x v="0"/>
  </r>
  <r>
    <x v="0"/>
    <x v="1"/>
    <x v="17"/>
    <x v="0"/>
    <x v="0"/>
    <x v="1"/>
    <x v="2"/>
    <x v="0"/>
    <x v="1"/>
    <x v="2"/>
    <x v="0"/>
    <x v="4"/>
    <x v="0"/>
    <x v="0"/>
    <x v="2"/>
    <x v="1"/>
    <x v="0"/>
    <x v="1"/>
    <x v="2"/>
    <x v="4"/>
    <x v="4"/>
    <x v="1"/>
    <x v="1"/>
    <x v="0"/>
    <x v="0"/>
    <x v="2"/>
    <x v="0"/>
    <x v="0"/>
    <x v="0"/>
    <x v="0"/>
    <x v="3"/>
    <x v="1"/>
    <x v="1"/>
    <x v="0"/>
    <x v="0"/>
    <x v="0"/>
    <x v="2"/>
    <x v="5"/>
    <x v="4"/>
    <x v="0"/>
    <x v="0"/>
    <x v="0"/>
    <x v="0"/>
    <x v="0"/>
    <x v="0"/>
    <x v="0"/>
    <x v="0"/>
    <x v="0"/>
    <x v="0"/>
  </r>
  <r>
    <x v="0"/>
    <x v="1"/>
    <x v="17"/>
    <x v="0"/>
    <x v="0"/>
    <x v="0"/>
    <x v="2"/>
    <x v="0"/>
    <x v="2"/>
    <x v="3"/>
    <x v="2"/>
    <x v="2"/>
    <x v="2"/>
    <x v="3"/>
    <x v="0"/>
    <x v="0"/>
    <x v="6"/>
    <x v="2"/>
    <x v="3"/>
    <x v="4"/>
    <x v="5"/>
    <x v="2"/>
    <x v="2"/>
    <x v="2"/>
    <x v="1"/>
    <x v="0"/>
    <x v="3"/>
    <x v="5"/>
    <x v="5"/>
    <x v="3"/>
    <x v="3"/>
    <x v="0"/>
    <x v="2"/>
    <x v="2"/>
    <x v="2"/>
    <x v="0"/>
    <x v="2"/>
    <x v="5"/>
    <x v="4"/>
    <x v="4"/>
    <x v="0"/>
    <x v="0"/>
    <x v="0"/>
    <x v="0"/>
    <x v="0"/>
    <x v="0"/>
    <x v="0"/>
    <x v="0"/>
    <x v="0"/>
  </r>
  <r>
    <x v="0"/>
    <x v="1"/>
    <x v="17"/>
    <x v="0"/>
    <x v="0"/>
    <x v="0"/>
    <x v="2"/>
    <x v="2"/>
    <x v="4"/>
    <x v="2"/>
    <x v="2"/>
    <x v="0"/>
    <x v="0"/>
    <x v="0"/>
    <x v="0"/>
    <x v="3"/>
    <x v="0"/>
    <x v="3"/>
    <x v="3"/>
    <x v="2"/>
    <x v="4"/>
    <x v="0"/>
    <x v="0"/>
    <x v="3"/>
    <x v="2"/>
    <x v="2"/>
    <x v="0"/>
    <x v="0"/>
    <x v="0"/>
    <x v="2"/>
    <x v="4"/>
    <x v="2"/>
    <x v="3"/>
    <x v="1"/>
    <x v="1"/>
    <x v="2"/>
    <x v="0"/>
    <x v="3"/>
    <x v="2"/>
    <x v="2"/>
    <x v="0"/>
    <x v="0"/>
    <x v="0"/>
    <x v="0"/>
    <x v="0"/>
    <x v="0"/>
    <x v="0"/>
    <x v="0"/>
    <x v="0"/>
  </r>
  <r>
    <x v="0"/>
    <x v="1"/>
    <x v="17"/>
    <x v="0"/>
    <x v="2"/>
    <x v="0"/>
    <x v="2"/>
    <x v="0"/>
    <x v="4"/>
    <x v="2"/>
    <x v="3"/>
    <x v="0"/>
    <x v="0"/>
    <x v="5"/>
    <x v="2"/>
    <x v="3"/>
    <x v="6"/>
    <x v="2"/>
    <x v="3"/>
    <x v="0"/>
    <x v="4"/>
    <x v="0"/>
    <x v="0"/>
    <x v="3"/>
    <x v="1"/>
    <x v="2"/>
    <x v="0"/>
    <x v="0"/>
    <x v="0"/>
    <x v="2"/>
    <x v="2"/>
    <x v="0"/>
    <x v="0"/>
    <x v="2"/>
    <x v="2"/>
    <x v="0"/>
    <x v="2"/>
    <x v="0"/>
    <x v="2"/>
    <x v="4"/>
    <x v="0"/>
    <x v="0"/>
    <x v="0"/>
    <x v="0"/>
    <x v="0"/>
    <x v="0"/>
    <x v="0"/>
    <x v="0"/>
    <x v="0"/>
  </r>
  <r>
    <x v="0"/>
    <x v="1"/>
    <x v="17"/>
    <x v="0"/>
    <x v="2"/>
    <x v="0"/>
    <x v="2"/>
    <x v="2"/>
    <x v="4"/>
    <x v="2"/>
    <x v="4"/>
    <x v="2"/>
    <x v="3"/>
    <x v="3"/>
    <x v="2"/>
    <x v="0"/>
    <x v="0"/>
    <x v="2"/>
    <x v="4"/>
    <x v="4"/>
    <x v="4"/>
    <x v="0"/>
    <x v="4"/>
    <x v="2"/>
    <x v="4"/>
    <x v="3"/>
    <x v="5"/>
    <x v="0"/>
    <x v="0"/>
    <x v="2"/>
    <x v="0"/>
    <x v="2"/>
    <x v="2"/>
    <x v="4"/>
    <x v="0"/>
    <x v="2"/>
    <x v="3"/>
    <x v="3"/>
    <x v="2"/>
    <x v="2"/>
    <x v="0"/>
    <x v="0"/>
    <x v="0"/>
    <x v="0"/>
    <x v="0"/>
    <x v="0"/>
    <x v="0"/>
    <x v="0"/>
    <x v="0"/>
  </r>
  <r>
    <x v="0"/>
    <x v="1"/>
    <x v="17"/>
    <x v="0"/>
    <x v="2"/>
    <x v="1"/>
    <x v="4"/>
    <x v="0"/>
    <x v="4"/>
    <x v="2"/>
    <x v="3"/>
    <x v="4"/>
    <x v="4"/>
    <x v="3"/>
    <x v="4"/>
    <x v="0"/>
    <x v="5"/>
    <x v="4"/>
    <x v="4"/>
    <x v="2"/>
    <x v="0"/>
    <x v="1"/>
    <x v="3"/>
    <x v="2"/>
    <x v="1"/>
    <x v="2"/>
    <x v="5"/>
    <x v="4"/>
    <x v="0"/>
    <x v="3"/>
    <x v="3"/>
    <x v="1"/>
    <x v="2"/>
    <x v="2"/>
    <x v="0"/>
    <x v="4"/>
    <x v="1"/>
    <x v="0"/>
    <x v="4"/>
    <x v="2"/>
    <x v="0"/>
    <x v="0"/>
    <x v="0"/>
    <x v="0"/>
    <x v="0"/>
    <x v="0"/>
    <x v="0"/>
    <x v="0"/>
    <x v="0"/>
  </r>
  <r>
    <x v="0"/>
    <x v="1"/>
    <x v="17"/>
    <x v="0"/>
    <x v="2"/>
    <x v="0"/>
    <x v="2"/>
    <x v="0"/>
    <x v="0"/>
    <x v="3"/>
    <x v="3"/>
    <x v="0"/>
    <x v="2"/>
    <x v="0"/>
    <x v="0"/>
    <x v="0"/>
    <x v="0"/>
    <x v="2"/>
    <x v="2"/>
    <x v="0"/>
    <x v="5"/>
    <x v="2"/>
    <x v="0"/>
    <x v="3"/>
    <x v="1"/>
    <x v="0"/>
    <x v="3"/>
    <x v="0"/>
    <x v="0"/>
    <x v="3"/>
    <x v="3"/>
    <x v="4"/>
    <x v="2"/>
    <x v="2"/>
    <x v="1"/>
    <x v="0"/>
    <x v="0"/>
    <x v="0"/>
    <x v="0"/>
    <x v="0"/>
    <x v="0"/>
    <x v="0"/>
    <x v="0"/>
    <x v="0"/>
    <x v="0"/>
    <x v="0"/>
    <x v="0"/>
    <x v="0"/>
    <x v="0"/>
  </r>
  <r>
    <x v="0"/>
    <x v="1"/>
    <x v="17"/>
    <x v="0"/>
    <x v="2"/>
    <x v="1"/>
    <x v="2"/>
    <x v="0"/>
    <x v="2"/>
    <x v="2"/>
    <x v="2"/>
    <x v="2"/>
    <x v="0"/>
    <x v="3"/>
    <x v="2"/>
    <x v="0"/>
    <x v="6"/>
    <x v="3"/>
    <x v="2"/>
    <x v="4"/>
    <x v="4"/>
    <x v="0"/>
    <x v="2"/>
    <x v="3"/>
    <x v="0"/>
    <x v="2"/>
    <x v="2"/>
    <x v="2"/>
    <x v="3"/>
    <x v="3"/>
    <x v="4"/>
    <x v="0"/>
    <x v="0"/>
    <x v="3"/>
    <x v="1"/>
    <x v="0"/>
    <x v="0"/>
    <x v="3"/>
    <x v="4"/>
    <x v="2"/>
    <x v="0"/>
    <x v="0"/>
    <x v="0"/>
    <x v="0"/>
    <x v="0"/>
    <x v="0"/>
    <x v="0"/>
    <x v="0"/>
    <x v="0"/>
  </r>
  <r>
    <x v="0"/>
    <x v="1"/>
    <x v="17"/>
    <x v="0"/>
    <x v="2"/>
    <x v="1"/>
    <x v="0"/>
    <x v="0"/>
    <x v="2"/>
    <x v="2"/>
    <x v="2"/>
    <x v="0"/>
    <x v="0"/>
    <x v="3"/>
    <x v="2"/>
    <x v="0"/>
    <x v="0"/>
    <x v="3"/>
    <x v="2"/>
    <x v="2"/>
    <x v="0"/>
    <x v="0"/>
    <x v="0"/>
    <x v="3"/>
    <x v="2"/>
    <x v="2"/>
    <x v="2"/>
    <x v="0"/>
    <x v="0"/>
    <x v="2"/>
    <x v="0"/>
    <x v="2"/>
    <x v="0"/>
    <x v="1"/>
    <x v="2"/>
    <x v="2"/>
    <x v="4"/>
    <x v="2"/>
    <x v="0"/>
    <x v="0"/>
    <x v="0"/>
    <x v="0"/>
    <x v="0"/>
    <x v="0"/>
    <x v="0"/>
    <x v="0"/>
    <x v="0"/>
    <x v="0"/>
    <x v="0"/>
  </r>
  <r>
    <x v="0"/>
    <x v="1"/>
    <x v="17"/>
    <x v="0"/>
    <x v="2"/>
    <x v="0"/>
    <x v="2"/>
    <x v="0"/>
    <x v="2"/>
    <x v="0"/>
    <x v="0"/>
    <x v="0"/>
    <x v="2"/>
    <x v="5"/>
    <x v="2"/>
    <x v="0"/>
    <x v="0"/>
    <x v="2"/>
    <x v="3"/>
    <x v="4"/>
    <x v="0"/>
    <x v="0"/>
    <x v="0"/>
    <x v="0"/>
    <x v="1"/>
    <x v="2"/>
    <x v="2"/>
    <x v="3"/>
    <x v="4"/>
    <x v="3"/>
    <x v="3"/>
    <x v="0"/>
    <x v="0"/>
    <x v="2"/>
    <x v="2"/>
    <x v="0"/>
    <x v="2"/>
    <x v="0"/>
    <x v="0"/>
    <x v="0"/>
    <x v="0"/>
    <x v="0"/>
    <x v="0"/>
    <x v="0"/>
    <x v="0"/>
    <x v="0"/>
    <x v="0"/>
    <x v="0"/>
    <x v="0"/>
  </r>
  <r>
    <x v="0"/>
    <x v="1"/>
    <x v="17"/>
    <x v="0"/>
    <x v="2"/>
    <x v="0"/>
    <x v="2"/>
    <x v="0"/>
    <x v="0"/>
    <x v="2"/>
    <x v="3"/>
    <x v="0"/>
    <x v="2"/>
    <x v="0"/>
    <x v="2"/>
    <x v="0"/>
    <x v="3"/>
    <x v="0"/>
    <x v="2"/>
    <x v="4"/>
    <x v="0"/>
    <x v="0"/>
    <x v="0"/>
    <x v="2"/>
    <x v="1"/>
    <x v="3"/>
    <x v="4"/>
    <x v="0"/>
    <x v="0"/>
    <x v="2"/>
    <x v="0"/>
    <x v="2"/>
    <x v="6"/>
    <x v="2"/>
    <x v="1"/>
    <x v="2"/>
    <x v="3"/>
    <x v="0"/>
    <x v="2"/>
    <x v="2"/>
    <x v="0"/>
    <x v="0"/>
    <x v="0"/>
    <x v="0"/>
    <x v="0"/>
    <x v="0"/>
    <x v="0"/>
    <x v="0"/>
    <x v="0"/>
  </r>
  <r>
    <x v="0"/>
    <x v="1"/>
    <x v="17"/>
    <x v="0"/>
    <x v="2"/>
    <x v="1"/>
    <x v="2"/>
    <x v="0"/>
    <x v="4"/>
    <x v="2"/>
    <x v="3"/>
    <x v="4"/>
    <x v="2"/>
    <x v="0"/>
    <x v="2"/>
    <x v="0"/>
    <x v="6"/>
    <x v="2"/>
    <x v="2"/>
    <x v="4"/>
    <x v="4"/>
    <x v="0"/>
    <x v="2"/>
    <x v="0"/>
    <x v="4"/>
    <x v="2"/>
    <x v="5"/>
    <x v="0"/>
    <x v="0"/>
    <x v="0"/>
    <x v="0"/>
    <x v="2"/>
    <x v="2"/>
    <x v="1"/>
    <x v="4"/>
    <x v="2"/>
    <x v="2"/>
    <x v="2"/>
    <x v="4"/>
    <x v="3"/>
    <x v="0"/>
    <x v="0"/>
    <x v="0"/>
    <x v="0"/>
    <x v="0"/>
    <x v="0"/>
    <x v="0"/>
    <x v="0"/>
    <x v="0"/>
  </r>
  <r>
    <x v="0"/>
    <x v="1"/>
    <x v="17"/>
    <x v="0"/>
    <x v="2"/>
    <x v="1"/>
    <x v="2"/>
    <x v="0"/>
    <x v="0"/>
    <x v="2"/>
    <x v="0"/>
    <x v="4"/>
    <x v="2"/>
    <x v="0"/>
    <x v="2"/>
    <x v="0"/>
    <x v="0"/>
    <x v="1"/>
    <x v="3"/>
    <x v="4"/>
    <x v="3"/>
    <x v="2"/>
    <x v="0"/>
    <x v="2"/>
    <x v="0"/>
    <x v="3"/>
    <x v="0"/>
    <x v="0"/>
    <x v="3"/>
    <x v="0"/>
    <x v="2"/>
    <x v="1"/>
    <x v="0"/>
    <x v="2"/>
    <x v="2"/>
    <x v="4"/>
    <x v="3"/>
    <x v="0"/>
    <x v="0"/>
    <x v="0"/>
    <x v="0"/>
    <x v="0"/>
    <x v="0"/>
    <x v="0"/>
    <x v="0"/>
    <x v="0"/>
    <x v="0"/>
    <x v="0"/>
    <x v="0"/>
  </r>
  <r>
    <x v="0"/>
    <x v="1"/>
    <x v="17"/>
    <x v="0"/>
    <x v="2"/>
    <x v="1"/>
    <x v="2"/>
    <x v="0"/>
    <x v="0"/>
    <x v="3"/>
    <x v="3"/>
    <x v="2"/>
    <x v="0"/>
    <x v="3"/>
    <x v="4"/>
    <x v="0"/>
    <x v="6"/>
    <x v="2"/>
    <x v="4"/>
    <x v="4"/>
    <x v="2"/>
    <x v="0"/>
    <x v="0"/>
    <x v="3"/>
    <x v="2"/>
    <x v="5"/>
    <x v="2"/>
    <x v="0"/>
    <x v="0"/>
    <x v="0"/>
    <x v="2"/>
    <x v="0"/>
    <x v="3"/>
    <x v="2"/>
    <x v="2"/>
    <x v="4"/>
    <x v="0"/>
    <x v="0"/>
    <x v="3"/>
    <x v="0"/>
    <x v="0"/>
    <x v="0"/>
    <x v="0"/>
    <x v="0"/>
    <x v="0"/>
    <x v="0"/>
    <x v="0"/>
    <x v="0"/>
    <x v="0"/>
  </r>
  <r>
    <x v="0"/>
    <x v="1"/>
    <x v="17"/>
    <x v="0"/>
    <x v="2"/>
    <x v="0"/>
    <x v="2"/>
    <x v="0"/>
    <x v="0"/>
    <x v="2"/>
    <x v="3"/>
    <x v="2"/>
    <x v="0"/>
    <x v="3"/>
    <x v="0"/>
    <x v="3"/>
    <x v="3"/>
    <x v="2"/>
    <x v="3"/>
    <x v="4"/>
    <x v="2"/>
    <x v="0"/>
    <x v="1"/>
    <x v="0"/>
    <x v="0"/>
    <x v="2"/>
    <x v="3"/>
    <x v="0"/>
    <x v="0"/>
    <x v="0"/>
    <x v="2"/>
    <x v="2"/>
    <x v="1"/>
    <x v="1"/>
    <x v="0"/>
    <x v="3"/>
    <x v="0"/>
    <x v="0"/>
    <x v="2"/>
    <x v="1"/>
    <x v="0"/>
    <x v="0"/>
    <x v="0"/>
    <x v="0"/>
    <x v="0"/>
    <x v="0"/>
    <x v="0"/>
    <x v="0"/>
    <x v="0"/>
  </r>
  <r>
    <x v="0"/>
    <x v="1"/>
    <x v="17"/>
    <x v="0"/>
    <x v="18"/>
    <x v="0"/>
    <x v="0"/>
    <x v="0"/>
    <x v="2"/>
    <x v="3"/>
    <x v="3"/>
    <x v="0"/>
    <x v="3"/>
    <x v="3"/>
    <x v="0"/>
    <x v="3"/>
    <x v="3"/>
    <x v="3"/>
    <x v="2"/>
    <x v="4"/>
    <x v="2"/>
    <x v="0"/>
    <x v="4"/>
    <x v="2"/>
    <x v="1"/>
    <x v="3"/>
    <x v="5"/>
    <x v="0"/>
    <x v="0"/>
    <x v="2"/>
    <x v="0"/>
    <x v="2"/>
    <x v="3"/>
    <x v="3"/>
    <x v="0"/>
    <x v="2"/>
    <x v="0"/>
    <x v="0"/>
    <x v="0"/>
    <x v="1"/>
    <x v="0"/>
    <x v="0"/>
    <x v="0"/>
    <x v="0"/>
    <x v="0"/>
    <x v="0"/>
    <x v="0"/>
    <x v="0"/>
    <x v="0"/>
  </r>
  <r>
    <x v="0"/>
    <x v="1"/>
    <x v="17"/>
    <x v="0"/>
    <x v="2"/>
    <x v="0"/>
    <x v="2"/>
    <x v="0"/>
    <x v="2"/>
    <x v="2"/>
    <x v="3"/>
    <x v="0"/>
    <x v="2"/>
    <x v="5"/>
    <x v="2"/>
    <x v="0"/>
    <x v="3"/>
    <x v="0"/>
    <x v="2"/>
    <x v="4"/>
    <x v="5"/>
    <x v="0"/>
    <x v="0"/>
    <x v="2"/>
    <x v="4"/>
    <x v="3"/>
    <x v="2"/>
    <x v="2"/>
    <x v="0"/>
    <x v="3"/>
    <x v="4"/>
    <x v="4"/>
    <x v="2"/>
    <x v="4"/>
    <x v="2"/>
    <x v="2"/>
    <x v="3"/>
    <x v="0"/>
    <x v="0"/>
    <x v="2"/>
    <x v="0"/>
    <x v="0"/>
    <x v="0"/>
    <x v="0"/>
    <x v="0"/>
    <x v="0"/>
    <x v="0"/>
    <x v="0"/>
    <x v="0"/>
  </r>
  <r>
    <x v="0"/>
    <x v="1"/>
    <x v="17"/>
    <x v="0"/>
    <x v="2"/>
    <x v="0"/>
    <x v="2"/>
    <x v="2"/>
    <x v="2"/>
    <x v="2"/>
    <x v="2"/>
    <x v="3"/>
    <x v="0"/>
    <x v="3"/>
    <x v="0"/>
    <x v="3"/>
    <x v="6"/>
    <x v="3"/>
    <x v="2"/>
    <x v="4"/>
    <x v="0"/>
    <x v="0"/>
    <x v="5"/>
    <x v="3"/>
    <x v="2"/>
    <x v="2"/>
    <x v="0"/>
    <x v="3"/>
    <x v="0"/>
    <x v="0"/>
    <x v="2"/>
    <x v="0"/>
    <x v="3"/>
    <x v="3"/>
    <x v="3"/>
    <x v="2"/>
    <x v="0"/>
    <x v="0"/>
    <x v="0"/>
    <x v="0"/>
    <x v="0"/>
    <x v="0"/>
    <x v="0"/>
    <x v="0"/>
    <x v="0"/>
    <x v="0"/>
    <x v="0"/>
    <x v="0"/>
    <x v="0"/>
  </r>
  <r>
    <x v="0"/>
    <x v="1"/>
    <x v="17"/>
    <x v="0"/>
    <x v="2"/>
    <x v="1"/>
    <x v="2"/>
    <x v="0"/>
    <x v="4"/>
    <x v="2"/>
    <x v="3"/>
    <x v="4"/>
    <x v="2"/>
    <x v="0"/>
    <x v="0"/>
    <x v="3"/>
    <x v="3"/>
    <x v="2"/>
    <x v="3"/>
    <x v="1"/>
    <x v="5"/>
    <x v="1"/>
    <x v="0"/>
    <x v="0"/>
    <x v="1"/>
    <x v="3"/>
    <x v="2"/>
    <x v="3"/>
    <x v="4"/>
    <x v="3"/>
    <x v="2"/>
    <x v="2"/>
    <x v="0"/>
    <x v="3"/>
    <x v="1"/>
    <x v="4"/>
    <x v="4"/>
    <x v="2"/>
    <x v="3"/>
    <x v="3"/>
    <x v="0"/>
    <x v="0"/>
    <x v="0"/>
    <x v="0"/>
    <x v="0"/>
    <x v="0"/>
    <x v="0"/>
    <x v="0"/>
    <x v="0"/>
  </r>
  <r>
    <x v="0"/>
    <x v="1"/>
    <x v="17"/>
    <x v="0"/>
    <x v="11"/>
    <x v="1"/>
    <x v="4"/>
    <x v="0"/>
    <x v="4"/>
    <x v="0"/>
    <x v="3"/>
    <x v="4"/>
    <x v="1"/>
    <x v="0"/>
    <x v="6"/>
    <x v="1"/>
    <x v="1"/>
    <x v="1"/>
    <x v="1"/>
    <x v="0"/>
    <x v="4"/>
    <x v="1"/>
    <x v="1"/>
    <x v="1"/>
    <x v="4"/>
    <x v="5"/>
    <x v="1"/>
    <x v="5"/>
    <x v="5"/>
    <x v="3"/>
    <x v="3"/>
    <x v="1"/>
    <x v="1"/>
    <x v="4"/>
    <x v="4"/>
    <x v="4"/>
    <x v="4"/>
    <x v="2"/>
    <x v="1"/>
    <x v="1"/>
    <x v="0"/>
    <x v="0"/>
    <x v="0"/>
    <x v="0"/>
    <x v="0"/>
    <x v="0"/>
    <x v="0"/>
    <x v="0"/>
    <x v="0"/>
  </r>
  <r>
    <x v="0"/>
    <x v="1"/>
    <x v="17"/>
    <x v="0"/>
    <x v="2"/>
    <x v="0"/>
    <x v="0"/>
    <x v="4"/>
    <x v="1"/>
    <x v="2"/>
    <x v="1"/>
    <x v="2"/>
    <x v="1"/>
    <x v="0"/>
    <x v="0"/>
    <x v="0"/>
    <x v="3"/>
    <x v="2"/>
    <x v="2"/>
    <x v="1"/>
    <x v="0"/>
    <x v="2"/>
    <x v="2"/>
    <x v="3"/>
    <x v="0"/>
    <x v="0"/>
    <x v="3"/>
    <x v="5"/>
    <x v="0"/>
    <x v="4"/>
    <x v="4"/>
    <x v="0"/>
    <x v="1"/>
    <x v="3"/>
    <x v="0"/>
    <x v="0"/>
    <x v="0"/>
    <x v="0"/>
    <x v="1"/>
    <x v="2"/>
    <x v="0"/>
    <x v="0"/>
    <x v="0"/>
    <x v="0"/>
    <x v="0"/>
    <x v="0"/>
    <x v="0"/>
    <x v="0"/>
    <x v="0"/>
  </r>
  <r>
    <x v="0"/>
    <x v="1"/>
    <x v="17"/>
    <x v="0"/>
    <x v="2"/>
    <x v="1"/>
    <x v="2"/>
    <x v="1"/>
    <x v="0"/>
    <x v="0"/>
    <x v="0"/>
    <x v="4"/>
    <x v="1"/>
    <x v="1"/>
    <x v="4"/>
    <x v="1"/>
    <x v="1"/>
    <x v="1"/>
    <x v="1"/>
    <x v="0"/>
    <x v="3"/>
    <x v="1"/>
    <x v="1"/>
    <x v="0"/>
    <x v="4"/>
    <x v="1"/>
    <x v="1"/>
    <x v="5"/>
    <x v="2"/>
    <x v="4"/>
    <x v="3"/>
    <x v="4"/>
    <x v="4"/>
    <x v="4"/>
    <x v="0"/>
    <x v="4"/>
    <x v="4"/>
    <x v="1"/>
    <x v="3"/>
    <x v="3"/>
    <x v="0"/>
    <x v="0"/>
    <x v="0"/>
    <x v="0"/>
    <x v="0"/>
    <x v="0"/>
    <x v="0"/>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1">
  <r>
    <x v="0"/>
    <s v="Kommunal"/>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r>
  <r>
    <x v="0"/>
    <s v="Kommunal"/>
    <x v="0"/>
    <x v="0"/>
    <x v="0"/>
    <x v="0"/>
    <x v="1"/>
    <x v="1"/>
    <x v="1"/>
    <x v="1"/>
    <x v="1"/>
    <x v="1"/>
    <x v="1"/>
    <x v="1"/>
    <x v="1"/>
    <x v="1"/>
    <x v="1"/>
    <x v="1"/>
    <x v="1"/>
    <x v="1"/>
    <x v="1"/>
    <x v="1"/>
    <x v="1"/>
    <x v="1"/>
    <x v="0"/>
    <x v="1"/>
    <x v="1"/>
    <x v="1"/>
    <x v="1"/>
    <x v="1"/>
    <x v="1"/>
    <x v="1"/>
    <x v="1"/>
    <x v="0"/>
    <x v="0"/>
    <x v="1"/>
    <x v="1"/>
    <x v="1"/>
    <x v="1"/>
    <x v="1"/>
    <x v="0"/>
    <x v="0"/>
    <x v="0"/>
    <x v="0"/>
    <x v="0"/>
    <x v="0"/>
    <x v="0"/>
    <x v="0"/>
    <x v="0"/>
    <x v="1"/>
    <x v="1"/>
    <x v="1"/>
    <x v="1"/>
    <x v="1"/>
    <x v="1"/>
    <x v="1"/>
    <x v="1"/>
    <x v="1"/>
    <x v="1"/>
    <x v="0"/>
  </r>
  <r>
    <x v="0"/>
    <s v="Kommunal"/>
    <x v="0"/>
    <x v="0"/>
    <x v="0"/>
    <x v="1"/>
    <x v="2"/>
    <x v="0"/>
    <x v="0"/>
    <x v="2"/>
    <x v="2"/>
    <x v="2"/>
    <x v="2"/>
    <x v="2"/>
    <x v="0"/>
    <x v="2"/>
    <x v="2"/>
    <x v="0"/>
    <x v="2"/>
    <x v="2"/>
    <x v="0"/>
    <x v="0"/>
    <x v="0"/>
    <x v="2"/>
    <x v="0"/>
    <x v="2"/>
    <x v="2"/>
    <x v="0"/>
    <x v="0"/>
    <x v="2"/>
    <x v="2"/>
    <x v="2"/>
    <x v="0"/>
    <x v="1"/>
    <x v="1"/>
    <x v="2"/>
    <x v="0"/>
    <x v="0"/>
    <x v="0"/>
    <x v="2"/>
    <x v="0"/>
    <x v="0"/>
    <x v="0"/>
    <x v="0"/>
    <x v="0"/>
    <x v="0"/>
    <x v="0"/>
    <x v="0"/>
    <x v="0"/>
    <x v="2"/>
    <x v="2"/>
    <x v="2"/>
    <x v="2"/>
    <x v="2"/>
    <x v="0"/>
    <x v="2"/>
    <x v="2"/>
    <x v="0"/>
    <x v="2"/>
    <x v="1"/>
  </r>
  <r>
    <x v="0"/>
    <s v="Kommunal"/>
    <x v="0"/>
    <x v="0"/>
    <x v="0"/>
    <x v="0"/>
    <x v="2"/>
    <x v="0"/>
    <x v="2"/>
    <x v="2"/>
    <x v="3"/>
    <x v="0"/>
    <x v="0"/>
    <x v="3"/>
    <x v="0"/>
    <x v="0"/>
    <x v="0"/>
    <x v="2"/>
    <x v="3"/>
    <x v="2"/>
    <x v="0"/>
    <x v="2"/>
    <x v="0"/>
    <x v="0"/>
    <x v="1"/>
    <x v="3"/>
    <x v="2"/>
    <x v="0"/>
    <x v="0"/>
    <x v="0"/>
    <x v="0"/>
    <x v="0"/>
    <x v="2"/>
    <x v="2"/>
    <x v="1"/>
    <x v="2"/>
    <x v="0"/>
    <x v="0"/>
    <x v="2"/>
    <x v="2"/>
    <x v="0"/>
    <x v="0"/>
    <x v="0"/>
    <x v="0"/>
    <x v="0"/>
    <x v="0"/>
    <x v="0"/>
    <x v="0"/>
    <x v="0"/>
    <x v="0"/>
    <x v="3"/>
    <x v="3"/>
    <x v="3"/>
    <x v="2"/>
    <x v="2"/>
    <x v="3"/>
    <x v="3"/>
    <x v="0"/>
    <x v="3"/>
    <x v="2"/>
  </r>
  <r>
    <x v="0"/>
    <s v="Kommunal"/>
    <x v="0"/>
    <x v="0"/>
    <x v="0"/>
    <x v="1"/>
    <x v="2"/>
    <x v="2"/>
    <x v="2"/>
    <x v="2"/>
    <x v="3"/>
    <x v="2"/>
    <x v="2"/>
    <x v="3"/>
    <x v="0"/>
    <x v="3"/>
    <x v="0"/>
    <x v="2"/>
    <x v="2"/>
    <x v="2"/>
    <x v="0"/>
    <x v="0"/>
    <x v="2"/>
    <x v="2"/>
    <x v="2"/>
    <x v="2"/>
    <x v="0"/>
    <x v="0"/>
    <x v="0"/>
    <x v="0"/>
    <x v="2"/>
    <x v="0"/>
    <x v="0"/>
    <x v="2"/>
    <x v="2"/>
    <x v="0"/>
    <x v="2"/>
    <x v="2"/>
    <x v="0"/>
    <x v="0"/>
    <x v="0"/>
    <x v="0"/>
    <x v="0"/>
    <x v="0"/>
    <x v="0"/>
    <x v="0"/>
    <x v="0"/>
    <x v="0"/>
    <x v="0"/>
    <x v="3"/>
    <x v="4"/>
    <x v="4"/>
    <x v="4"/>
    <x v="2"/>
    <x v="2"/>
    <x v="4"/>
    <x v="4"/>
    <x v="2"/>
    <x v="0"/>
    <x v="3"/>
  </r>
  <r>
    <x v="0"/>
    <s v="Kommunal"/>
    <x v="0"/>
    <x v="0"/>
    <x v="0"/>
    <x v="1"/>
    <x v="0"/>
    <x v="2"/>
    <x v="2"/>
    <x v="2"/>
    <x v="2"/>
    <x v="3"/>
    <x v="0"/>
    <x v="3"/>
    <x v="0"/>
    <x v="3"/>
    <x v="3"/>
    <x v="3"/>
    <x v="3"/>
    <x v="2"/>
    <x v="2"/>
    <x v="0"/>
    <x v="2"/>
    <x v="3"/>
    <x v="2"/>
    <x v="3"/>
    <x v="2"/>
    <x v="2"/>
    <x v="0"/>
    <x v="3"/>
    <x v="3"/>
    <x v="2"/>
    <x v="2"/>
    <x v="2"/>
    <x v="3"/>
    <x v="2"/>
    <x v="0"/>
    <x v="2"/>
    <x v="3"/>
    <x v="2"/>
    <x v="0"/>
    <x v="0"/>
    <x v="0"/>
    <x v="0"/>
    <x v="0"/>
    <x v="0"/>
    <x v="0"/>
    <x v="0"/>
    <x v="0"/>
    <x v="4"/>
    <x v="5"/>
    <x v="5"/>
    <x v="4"/>
    <x v="3"/>
    <x v="2"/>
    <x v="5"/>
    <x v="3"/>
    <x v="3"/>
    <x v="4"/>
    <x v="4"/>
  </r>
  <r>
    <x v="0"/>
    <s v="Kommunal"/>
    <x v="0"/>
    <x v="0"/>
    <x v="0"/>
    <x v="0"/>
    <x v="0"/>
    <x v="2"/>
    <x v="2"/>
    <x v="3"/>
    <x v="4"/>
    <x v="3"/>
    <x v="2"/>
    <x v="3"/>
    <x v="0"/>
    <x v="3"/>
    <x v="3"/>
    <x v="2"/>
    <x v="2"/>
    <x v="2"/>
    <x v="2"/>
    <x v="3"/>
    <x v="0"/>
    <x v="3"/>
    <x v="1"/>
    <x v="3"/>
    <x v="0"/>
    <x v="0"/>
    <x v="0"/>
    <x v="2"/>
    <x v="0"/>
    <x v="2"/>
    <x v="3"/>
    <x v="3"/>
    <x v="1"/>
    <x v="2"/>
    <x v="0"/>
    <x v="3"/>
    <x v="2"/>
    <x v="0"/>
    <x v="0"/>
    <x v="0"/>
    <x v="0"/>
    <x v="0"/>
    <x v="0"/>
    <x v="0"/>
    <x v="0"/>
    <x v="0"/>
    <x v="0"/>
    <x v="4"/>
    <x v="6"/>
    <x v="5"/>
    <x v="4"/>
    <x v="3"/>
    <x v="3"/>
    <x v="4"/>
    <x v="2"/>
    <x v="4"/>
    <x v="5"/>
    <x v="5"/>
  </r>
  <r>
    <x v="0"/>
    <s v="Kommunal"/>
    <x v="0"/>
    <x v="0"/>
    <x v="0"/>
    <x v="0"/>
    <x v="3"/>
    <x v="2"/>
    <x v="2"/>
    <x v="2"/>
    <x v="2"/>
    <x v="2"/>
    <x v="0"/>
    <x v="0"/>
    <x v="2"/>
    <x v="3"/>
    <x v="3"/>
    <x v="3"/>
    <x v="2"/>
    <x v="3"/>
    <x v="2"/>
    <x v="0"/>
    <x v="0"/>
    <x v="3"/>
    <x v="2"/>
    <x v="2"/>
    <x v="3"/>
    <x v="0"/>
    <x v="0"/>
    <x v="0"/>
    <x v="2"/>
    <x v="2"/>
    <x v="0"/>
    <x v="1"/>
    <x v="1"/>
    <x v="3"/>
    <x v="3"/>
    <x v="3"/>
    <x v="2"/>
    <x v="2"/>
    <x v="0"/>
    <x v="0"/>
    <x v="0"/>
    <x v="0"/>
    <x v="0"/>
    <x v="0"/>
    <x v="0"/>
    <x v="0"/>
    <x v="0"/>
    <x v="5"/>
    <x v="7"/>
    <x v="6"/>
    <x v="5"/>
    <x v="4"/>
    <x v="0"/>
    <x v="5"/>
    <x v="0"/>
    <x v="2"/>
    <x v="2"/>
    <x v="1"/>
  </r>
  <r>
    <x v="0"/>
    <s v="Kommunal"/>
    <x v="0"/>
    <x v="0"/>
    <x v="0"/>
    <x v="1"/>
    <x v="0"/>
    <x v="0"/>
    <x v="0"/>
    <x v="2"/>
    <x v="3"/>
    <x v="0"/>
    <x v="2"/>
    <x v="0"/>
    <x v="2"/>
    <x v="0"/>
    <x v="0"/>
    <x v="0"/>
    <x v="2"/>
    <x v="0"/>
    <x v="2"/>
    <x v="0"/>
    <x v="3"/>
    <x v="1"/>
    <x v="0"/>
    <x v="0"/>
    <x v="3"/>
    <x v="0"/>
    <x v="0"/>
    <x v="2"/>
    <x v="2"/>
    <x v="0"/>
    <x v="0"/>
    <x v="2"/>
    <x v="2"/>
    <x v="1"/>
    <x v="2"/>
    <x v="2"/>
    <x v="2"/>
    <x v="0"/>
    <x v="0"/>
    <x v="0"/>
    <x v="0"/>
    <x v="0"/>
    <x v="0"/>
    <x v="0"/>
    <x v="0"/>
    <x v="0"/>
    <x v="0"/>
    <x v="0"/>
    <x v="8"/>
    <x v="7"/>
    <x v="2"/>
    <x v="5"/>
    <x v="4"/>
    <x v="1"/>
    <x v="5"/>
    <x v="0"/>
    <x v="0"/>
    <x v="3"/>
  </r>
  <r>
    <x v="0"/>
    <s v="Kommunal"/>
    <x v="0"/>
    <x v="0"/>
    <x v="0"/>
    <x v="0"/>
    <x v="0"/>
    <x v="2"/>
    <x v="3"/>
    <x v="2"/>
    <x v="2"/>
    <x v="2"/>
    <x v="0"/>
    <x v="3"/>
    <x v="2"/>
    <x v="3"/>
    <x v="1"/>
    <x v="2"/>
    <x v="3"/>
    <x v="2"/>
    <x v="2"/>
    <x v="0"/>
    <x v="0"/>
    <x v="2"/>
    <x v="2"/>
    <x v="0"/>
    <x v="3"/>
    <x v="0"/>
    <x v="0"/>
    <x v="2"/>
    <x v="0"/>
    <x v="3"/>
    <x v="0"/>
    <x v="1"/>
    <x v="1"/>
    <x v="2"/>
    <x v="2"/>
    <x v="3"/>
    <x v="2"/>
    <x v="2"/>
    <x v="0"/>
    <x v="0"/>
    <x v="0"/>
    <x v="0"/>
    <x v="0"/>
    <x v="0"/>
    <x v="0"/>
    <x v="0"/>
    <x v="0"/>
    <x v="6"/>
    <x v="7"/>
    <x v="8"/>
    <x v="3"/>
    <x v="3"/>
    <x v="0"/>
    <x v="4"/>
    <x v="5"/>
    <x v="4"/>
    <x v="6"/>
    <x v="1"/>
  </r>
  <r>
    <x v="0"/>
    <s v="Kommunal"/>
    <x v="0"/>
    <x v="0"/>
    <x v="0"/>
    <x v="1"/>
    <x v="3"/>
    <x v="2"/>
    <x v="2"/>
    <x v="3"/>
    <x v="2"/>
    <x v="3"/>
    <x v="0"/>
    <x v="3"/>
    <x v="0"/>
    <x v="3"/>
    <x v="0"/>
    <x v="2"/>
    <x v="3"/>
    <x v="3"/>
    <x v="2"/>
    <x v="0"/>
    <x v="0"/>
    <x v="2"/>
    <x v="0"/>
    <x v="2"/>
    <x v="3"/>
    <x v="2"/>
    <x v="0"/>
    <x v="0"/>
    <x v="3"/>
    <x v="0"/>
    <x v="0"/>
    <x v="2"/>
    <x v="0"/>
    <x v="2"/>
    <x v="0"/>
    <x v="2"/>
    <x v="0"/>
    <x v="2"/>
    <x v="0"/>
    <x v="0"/>
    <x v="0"/>
    <x v="0"/>
    <x v="0"/>
    <x v="0"/>
    <x v="0"/>
    <x v="0"/>
    <x v="0"/>
    <x v="5"/>
    <x v="9"/>
    <x v="4"/>
    <x v="3"/>
    <x v="4"/>
    <x v="0"/>
    <x v="2"/>
    <x v="0"/>
    <x v="5"/>
    <x v="0"/>
    <x v="3"/>
  </r>
  <r>
    <x v="0"/>
    <s v="Kommunal"/>
    <x v="0"/>
    <x v="0"/>
    <x v="0"/>
    <x v="1"/>
    <x v="0"/>
    <x v="2"/>
    <x v="4"/>
    <x v="2"/>
    <x v="2"/>
    <x v="2"/>
    <x v="0"/>
    <x v="3"/>
    <x v="0"/>
    <x v="2"/>
    <x v="0"/>
    <x v="2"/>
    <x v="2"/>
    <x v="2"/>
    <x v="2"/>
    <x v="0"/>
    <x v="2"/>
    <x v="2"/>
    <x v="3"/>
    <x v="2"/>
    <x v="3"/>
    <x v="3"/>
    <x v="0"/>
    <x v="0"/>
    <x v="3"/>
    <x v="0"/>
    <x v="0"/>
    <x v="3"/>
    <x v="0"/>
    <x v="0"/>
    <x v="0"/>
    <x v="2"/>
    <x v="3"/>
    <x v="2"/>
    <x v="0"/>
    <x v="0"/>
    <x v="0"/>
    <x v="0"/>
    <x v="0"/>
    <x v="0"/>
    <x v="0"/>
    <x v="0"/>
    <x v="0"/>
    <x v="7"/>
    <x v="7"/>
    <x v="9"/>
    <x v="4"/>
    <x v="3"/>
    <x v="2"/>
    <x v="6"/>
    <x v="0"/>
    <x v="6"/>
    <x v="0"/>
    <x v="5"/>
  </r>
  <r>
    <x v="0"/>
    <s v="Kommunal"/>
    <x v="0"/>
    <x v="0"/>
    <x v="0"/>
    <x v="0"/>
    <x v="4"/>
    <x v="3"/>
    <x v="4"/>
    <x v="0"/>
    <x v="0"/>
    <x v="4"/>
    <x v="3"/>
    <x v="4"/>
    <x v="3"/>
    <x v="4"/>
    <x v="4"/>
    <x v="0"/>
    <x v="0"/>
    <x v="0"/>
    <x v="3"/>
    <x v="4"/>
    <x v="3"/>
    <x v="0"/>
    <x v="4"/>
    <x v="4"/>
    <x v="4"/>
    <x v="4"/>
    <x v="2"/>
    <x v="4"/>
    <x v="4"/>
    <x v="4"/>
    <x v="4"/>
    <x v="4"/>
    <x v="4"/>
    <x v="4"/>
    <x v="4"/>
    <x v="1"/>
    <x v="3"/>
    <x v="3"/>
    <x v="0"/>
    <x v="0"/>
    <x v="0"/>
    <x v="0"/>
    <x v="0"/>
    <x v="0"/>
    <x v="0"/>
    <x v="0"/>
    <x v="0"/>
    <x v="8"/>
    <x v="10"/>
    <x v="10"/>
    <x v="0"/>
    <x v="6"/>
    <x v="5"/>
    <x v="0"/>
    <x v="6"/>
    <x v="7"/>
    <x v="7"/>
    <x v="6"/>
  </r>
  <r>
    <x v="0"/>
    <s v="Kommunal"/>
    <x v="0"/>
    <x v="0"/>
    <x v="1"/>
    <x v="0"/>
    <x v="0"/>
    <x v="0"/>
    <x v="2"/>
    <x v="2"/>
    <x v="2"/>
    <x v="2"/>
    <x v="0"/>
    <x v="3"/>
    <x v="0"/>
    <x v="3"/>
    <x v="3"/>
    <x v="2"/>
    <x v="3"/>
    <x v="0"/>
    <x v="4"/>
    <x v="2"/>
    <x v="0"/>
    <x v="2"/>
    <x v="0"/>
    <x v="2"/>
    <x v="2"/>
    <x v="0"/>
    <x v="0"/>
    <x v="2"/>
    <x v="0"/>
    <x v="0"/>
    <x v="2"/>
    <x v="2"/>
    <x v="0"/>
    <x v="2"/>
    <x v="2"/>
    <x v="2"/>
    <x v="4"/>
    <x v="0"/>
    <x v="0"/>
    <x v="0"/>
    <x v="0"/>
    <x v="0"/>
    <x v="0"/>
    <x v="0"/>
    <x v="0"/>
    <x v="0"/>
    <x v="0"/>
    <x v="3"/>
    <x v="7"/>
    <x v="5"/>
    <x v="3"/>
    <x v="7"/>
    <x v="2"/>
    <x v="2"/>
    <x v="2"/>
    <x v="4"/>
    <x v="3"/>
    <x v="3"/>
  </r>
  <r>
    <x v="0"/>
    <s v="Kommunal"/>
    <x v="0"/>
    <x v="0"/>
    <x v="0"/>
    <x v="0"/>
    <x v="0"/>
    <x v="0"/>
    <x v="4"/>
    <x v="2"/>
    <x v="2"/>
    <x v="0"/>
    <x v="4"/>
    <x v="0"/>
    <x v="0"/>
    <x v="0"/>
    <x v="5"/>
    <x v="2"/>
    <x v="2"/>
    <x v="0"/>
    <x v="5"/>
    <x v="4"/>
    <x v="3"/>
    <x v="2"/>
    <x v="1"/>
    <x v="2"/>
    <x v="3"/>
    <x v="2"/>
    <x v="3"/>
    <x v="3"/>
    <x v="3"/>
    <x v="0"/>
    <x v="2"/>
    <x v="4"/>
    <x v="2"/>
    <x v="2"/>
    <x v="0"/>
    <x v="4"/>
    <x v="0"/>
    <x v="0"/>
    <x v="0"/>
    <x v="0"/>
    <x v="0"/>
    <x v="0"/>
    <x v="0"/>
    <x v="0"/>
    <x v="0"/>
    <x v="0"/>
    <x v="0"/>
    <x v="9"/>
    <x v="11"/>
    <x v="7"/>
    <x v="4"/>
    <x v="8"/>
    <x v="5"/>
    <x v="2"/>
    <x v="0"/>
    <x v="8"/>
    <x v="3"/>
    <x v="7"/>
  </r>
  <r>
    <x v="0"/>
    <s v="Kommunal"/>
    <x v="0"/>
    <x v="0"/>
    <x v="0"/>
    <x v="1"/>
    <x v="2"/>
    <x v="0"/>
    <x v="0"/>
    <x v="0"/>
    <x v="0"/>
    <x v="4"/>
    <x v="3"/>
    <x v="0"/>
    <x v="4"/>
    <x v="0"/>
    <x v="3"/>
    <x v="0"/>
    <x v="3"/>
    <x v="4"/>
    <x v="0"/>
    <x v="2"/>
    <x v="3"/>
    <x v="0"/>
    <x v="0"/>
    <x v="0"/>
    <x v="3"/>
    <x v="3"/>
    <x v="0"/>
    <x v="3"/>
    <x v="4"/>
    <x v="4"/>
    <x v="2"/>
    <x v="2"/>
    <x v="4"/>
    <x v="0"/>
    <x v="0"/>
    <x v="2"/>
    <x v="3"/>
    <x v="4"/>
    <x v="0"/>
    <x v="0"/>
    <x v="0"/>
    <x v="0"/>
    <x v="0"/>
    <x v="0"/>
    <x v="0"/>
    <x v="0"/>
    <x v="0"/>
    <x v="2"/>
    <x v="10"/>
    <x v="7"/>
    <x v="6"/>
    <x v="9"/>
    <x v="6"/>
    <x v="0"/>
    <x v="5"/>
    <x v="9"/>
    <x v="8"/>
    <x v="7"/>
  </r>
  <r>
    <x v="0"/>
    <s v="Kommunal"/>
    <x v="0"/>
    <x v="0"/>
    <x v="0"/>
    <x v="0"/>
    <x v="0"/>
    <x v="2"/>
    <x v="4"/>
    <x v="2"/>
    <x v="3"/>
    <x v="2"/>
    <x v="0"/>
    <x v="3"/>
    <x v="0"/>
    <x v="3"/>
    <x v="0"/>
    <x v="2"/>
    <x v="3"/>
    <x v="2"/>
    <x v="0"/>
    <x v="2"/>
    <x v="0"/>
    <x v="0"/>
    <x v="0"/>
    <x v="2"/>
    <x v="3"/>
    <x v="0"/>
    <x v="0"/>
    <x v="2"/>
    <x v="0"/>
    <x v="2"/>
    <x v="0"/>
    <x v="1"/>
    <x v="0"/>
    <x v="0"/>
    <x v="2"/>
    <x v="4"/>
    <x v="2"/>
    <x v="0"/>
    <x v="0"/>
    <x v="0"/>
    <x v="0"/>
    <x v="0"/>
    <x v="0"/>
    <x v="0"/>
    <x v="0"/>
    <x v="0"/>
    <x v="0"/>
    <x v="7"/>
    <x v="12"/>
    <x v="4"/>
    <x v="3"/>
    <x v="2"/>
    <x v="2"/>
    <x v="0"/>
    <x v="0"/>
    <x v="4"/>
    <x v="2"/>
    <x v="8"/>
  </r>
  <r>
    <x v="0"/>
    <s v="Kommunal"/>
    <x v="0"/>
    <x v="0"/>
    <x v="0"/>
    <x v="1"/>
    <x v="3"/>
    <x v="2"/>
    <x v="2"/>
    <x v="4"/>
    <x v="4"/>
    <x v="2"/>
    <x v="0"/>
    <x v="2"/>
    <x v="0"/>
    <x v="2"/>
    <x v="0"/>
    <x v="3"/>
    <x v="4"/>
    <x v="2"/>
    <x v="2"/>
    <x v="2"/>
    <x v="2"/>
    <x v="2"/>
    <x v="2"/>
    <x v="3"/>
    <x v="0"/>
    <x v="3"/>
    <x v="0"/>
    <x v="2"/>
    <x v="2"/>
    <x v="3"/>
    <x v="0"/>
    <x v="1"/>
    <x v="2"/>
    <x v="3"/>
    <x v="0"/>
    <x v="3"/>
    <x v="2"/>
    <x v="2"/>
    <x v="0"/>
    <x v="0"/>
    <x v="0"/>
    <x v="0"/>
    <x v="0"/>
    <x v="0"/>
    <x v="0"/>
    <x v="0"/>
    <x v="0"/>
    <x v="5"/>
    <x v="13"/>
    <x v="11"/>
    <x v="7"/>
    <x v="3"/>
    <x v="7"/>
    <x v="4"/>
    <x v="2"/>
    <x v="10"/>
    <x v="6"/>
    <x v="4"/>
  </r>
  <r>
    <x v="0"/>
    <s v="Kommunal"/>
    <x v="0"/>
    <x v="0"/>
    <x v="0"/>
    <x v="1"/>
    <x v="0"/>
    <x v="2"/>
    <x v="2"/>
    <x v="2"/>
    <x v="4"/>
    <x v="2"/>
    <x v="0"/>
    <x v="3"/>
    <x v="0"/>
    <x v="3"/>
    <x v="3"/>
    <x v="2"/>
    <x v="3"/>
    <x v="3"/>
    <x v="0"/>
    <x v="0"/>
    <x v="0"/>
    <x v="2"/>
    <x v="2"/>
    <x v="2"/>
    <x v="2"/>
    <x v="0"/>
    <x v="0"/>
    <x v="2"/>
    <x v="0"/>
    <x v="3"/>
    <x v="5"/>
    <x v="1"/>
    <x v="1"/>
    <x v="2"/>
    <x v="0"/>
    <x v="0"/>
    <x v="2"/>
    <x v="2"/>
    <x v="0"/>
    <x v="0"/>
    <x v="0"/>
    <x v="0"/>
    <x v="0"/>
    <x v="0"/>
    <x v="0"/>
    <x v="0"/>
    <x v="0"/>
    <x v="4"/>
    <x v="14"/>
    <x v="5"/>
    <x v="3"/>
    <x v="10"/>
    <x v="0"/>
    <x v="4"/>
    <x v="2"/>
    <x v="4"/>
    <x v="9"/>
    <x v="1"/>
  </r>
  <r>
    <x v="0"/>
    <s v="Kommunal"/>
    <x v="0"/>
    <x v="0"/>
    <x v="0"/>
    <x v="0"/>
    <x v="0"/>
    <x v="1"/>
    <x v="3"/>
    <x v="4"/>
    <x v="1"/>
    <x v="4"/>
    <x v="1"/>
    <x v="0"/>
    <x v="5"/>
    <x v="1"/>
    <x v="0"/>
    <x v="1"/>
    <x v="2"/>
    <x v="0"/>
    <x v="2"/>
    <x v="1"/>
    <x v="0"/>
    <x v="1"/>
    <x v="0"/>
    <x v="0"/>
    <x v="0"/>
    <x v="0"/>
    <x v="0"/>
    <x v="2"/>
    <x v="1"/>
    <x v="1"/>
    <x v="3"/>
    <x v="0"/>
    <x v="0"/>
    <x v="0"/>
    <x v="2"/>
    <x v="2"/>
    <x v="0"/>
    <x v="1"/>
    <x v="0"/>
    <x v="0"/>
    <x v="0"/>
    <x v="0"/>
    <x v="0"/>
    <x v="0"/>
    <x v="0"/>
    <x v="0"/>
    <x v="0"/>
    <x v="10"/>
    <x v="15"/>
    <x v="12"/>
    <x v="5"/>
    <x v="5"/>
    <x v="0"/>
    <x v="1"/>
    <x v="0"/>
    <x v="4"/>
    <x v="6"/>
    <x v="0"/>
  </r>
  <r>
    <x v="0"/>
    <s v="Kommunal"/>
    <x v="0"/>
    <x v="0"/>
    <x v="0"/>
    <x v="1"/>
    <x v="1"/>
    <x v="1"/>
    <x v="4"/>
    <x v="1"/>
    <x v="1"/>
    <x v="2"/>
    <x v="1"/>
    <x v="0"/>
    <x v="2"/>
    <x v="1"/>
    <x v="5"/>
    <x v="0"/>
    <x v="2"/>
    <x v="2"/>
    <x v="2"/>
    <x v="4"/>
    <x v="3"/>
    <x v="2"/>
    <x v="2"/>
    <x v="2"/>
    <x v="3"/>
    <x v="4"/>
    <x v="4"/>
    <x v="4"/>
    <x v="4"/>
    <x v="0"/>
    <x v="2"/>
    <x v="3"/>
    <x v="2"/>
    <x v="1"/>
    <x v="0"/>
    <x v="0"/>
    <x v="3"/>
    <x v="0"/>
    <x v="0"/>
    <x v="0"/>
    <x v="0"/>
    <x v="0"/>
    <x v="0"/>
    <x v="0"/>
    <x v="0"/>
    <x v="0"/>
    <x v="0"/>
    <x v="8"/>
    <x v="16"/>
    <x v="13"/>
    <x v="2"/>
    <x v="3"/>
    <x v="5"/>
    <x v="4"/>
    <x v="0"/>
    <x v="11"/>
    <x v="3"/>
    <x v="2"/>
  </r>
  <r>
    <x v="0"/>
    <s v="Kommunal"/>
    <x v="0"/>
    <x v="0"/>
    <x v="1"/>
    <x v="0"/>
    <x v="2"/>
    <x v="2"/>
    <x v="4"/>
    <x v="2"/>
    <x v="3"/>
    <x v="0"/>
    <x v="4"/>
    <x v="3"/>
    <x v="2"/>
    <x v="0"/>
    <x v="3"/>
    <x v="0"/>
    <x v="2"/>
    <x v="4"/>
    <x v="4"/>
    <x v="2"/>
    <x v="0"/>
    <x v="0"/>
    <x v="4"/>
    <x v="3"/>
    <x v="0"/>
    <x v="0"/>
    <x v="0"/>
    <x v="0"/>
    <x v="3"/>
    <x v="0"/>
    <x v="2"/>
    <x v="3"/>
    <x v="1"/>
    <x v="0"/>
    <x v="4"/>
    <x v="2"/>
    <x v="4"/>
    <x v="0"/>
    <x v="0"/>
    <x v="0"/>
    <x v="0"/>
    <x v="0"/>
    <x v="0"/>
    <x v="0"/>
    <x v="0"/>
    <x v="0"/>
    <x v="0"/>
    <x v="9"/>
    <x v="17"/>
    <x v="3"/>
    <x v="2"/>
    <x v="11"/>
    <x v="2"/>
    <x v="0"/>
    <x v="2"/>
    <x v="12"/>
    <x v="3"/>
    <x v="5"/>
  </r>
  <r>
    <x v="0"/>
    <s v="Kommunal"/>
    <x v="0"/>
    <x v="0"/>
    <x v="0"/>
    <x v="1"/>
    <x v="2"/>
    <x v="0"/>
    <x v="2"/>
    <x v="2"/>
    <x v="3"/>
    <x v="2"/>
    <x v="0"/>
    <x v="3"/>
    <x v="0"/>
    <x v="0"/>
    <x v="3"/>
    <x v="2"/>
    <x v="3"/>
    <x v="3"/>
    <x v="0"/>
    <x v="0"/>
    <x v="2"/>
    <x v="2"/>
    <x v="1"/>
    <x v="3"/>
    <x v="0"/>
    <x v="3"/>
    <x v="1"/>
    <x v="0"/>
    <x v="2"/>
    <x v="0"/>
    <x v="0"/>
    <x v="1"/>
    <x v="2"/>
    <x v="2"/>
    <x v="0"/>
    <x v="0"/>
    <x v="0"/>
    <x v="0"/>
    <x v="0"/>
    <x v="0"/>
    <x v="0"/>
    <x v="0"/>
    <x v="0"/>
    <x v="0"/>
    <x v="0"/>
    <x v="0"/>
    <x v="0"/>
    <x v="0"/>
    <x v="12"/>
    <x v="14"/>
    <x v="3"/>
    <x v="10"/>
    <x v="2"/>
    <x v="2"/>
    <x v="2"/>
    <x v="13"/>
    <x v="0"/>
    <x v="4"/>
  </r>
  <r>
    <x v="0"/>
    <s v="Kommunal"/>
    <x v="0"/>
    <x v="0"/>
    <x v="1"/>
    <x v="1"/>
    <x v="4"/>
    <x v="0"/>
    <x v="4"/>
    <x v="0"/>
    <x v="0"/>
    <x v="0"/>
    <x v="5"/>
    <x v="5"/>
    <x v="2"/>
    <x v="0"/>
    <x v="0"/>
    <x v="0"/>
    <x v="3"/>
    <x v="0"/>
    <x v="3"/>
    <x v="1"/>
    <x v="0"/>
    <x v="0"/>
    <x v="1"/>
    <x v="2"/>
    <x v="0"/>
    <x v="1"/>
    <x v="2"/>
    <x v="3"/>
    <x v="2"/>
    <x v="4"/>
    <x v="1"/>
    <x v="0"/>
    <x v="2"/>
    <x v="4"/>
    <x v="2"/>
    <x v="4"/>
    <x v="4"/>
    <x v="4"/>
    <x v="0"/>
    <x v="0"/>
    <x v="0"/>
    <x v="0"/>
    <x v="0"/>
    <x v="0"/>
    <x v="0"/>
    <x v="0"/>
    <x v="0"/>
    <x v="11"/>
    <x v="18"/>
    <x v="15"/>
    <x v="6"/>
    <x v="6"/>
    <x v="0"/>
    <x v="3"/>
    <x v="4"/>
    <x v="14"/>
    <x v="7"/>
    <x v="3"/>
  </r>
  <r>
    <x v="0"/>
    <s v="Kommunal"/>
    <x v="1"/>
    <x v="0"/>
    <x v="2"/>
    <x v="0"/>
    <x v="2"/>
    <x v="0"/>
    <x v="4"/>
    <x v="2"/>
    <x v="0"/>
    <x v="0"/>
    <x v="4"/>
    <x v="3"/>
    <x v="5"/>
    <x v="0"/>
    <x v="3"/>
    <x v="2"/>
    <x v="0"/>
    <x v="3"/>
    <x v="2"/>
    <x v="2"/>
    <x v="2"/>
    <x v="2"/>
    <x v="1"/>
    <x v="2"/>
    <x v="0"/>
    <x v="3"/>
    <x v="0"/>
    <x v="0"/>
    <x v="2"/>
    <x v="4"/>
    <x v="4"/>
    <x v="3"/>
    <x v="0"/>
    <x v="2"/>
    <x v="0"/>
    <x v="0"/>
    <x v="2"/>
    <x v="0"/>
    <x v="0"/>
    <x v="0"/>
    <x v="0"/>
    <x v="0"/>
    <x v="0"/>
    <x v="0"/>
    <x v="0"/>
    <x v="0"/>
    <x v="0"/>
    <x v="12"/>
    <x v="19"/>
    <x v="16"/>
    <x v="6"/>
    <x v="4"/>
    <x v="7"/>
    <x v="2"/>
    <x v="4"/>
    <x v="15"/>
    <x v="7"/>
    <x v="5"/>
  </r>
  <r>
    <x v="0"/>
    <s v="Kommunal"/>
    <x v="1"/>
    <x v="0"/>
    <x v="2"/>
    <x v="1"/>
    <x v="2"/>
    <x v="0"/>
    <x v="4"/>
    <x v="2"/>
    <x v="3"/>
    <x v="0"/>
    <x v="2"/>
    <x v="0"/>
    <x v="2"/>
    <x v="0"/>
    <x v="0"/>
    <x v="2"/>
    <x v="3"/>
    <x v="4"/>
    <x v="4"/>
    <x v="0"/>
    <x v="3"/>
    <x v="0"/>
    <x v="0"/>
    <x v="4"/>
    <x v="4"/>
    <x v="4"/>
    <x v="3"/>
    <x v="4"/>
    <x v="4"/>
    <x v="4"/>
    <x v="4"/>
    <x v="4"/>
    <x v="2"/>
    <x v="4"/>
    <x v="4"/>
    <x v="2"/>
    <x v="3"/>
    <x v="2"/>
    <x v="0"/>
    <x v="0"/>
    <x v="0"/>
    <x v="0"/>
    <x v="0"/>
    <x v="0"/>
    <x v="0"/>
    <x v="0"/>
    <x v="0"/>
    <x v="12"/>
    <x v="8"/>
    <x v="7"/>
    <x v="3"/>
    <x v="11"/>
    <x v="4"/>
    <x v="0"/>
    <x v="6"/>
    <x v="16"/>
    <x v="7"/>
    <x v="7"/>
  </r>
  <r>
    <x v="0"/>
    <s v="Kommunal"/>
    <x v="0"/>
    <x v="0"/>
    <x v="1"/>
    <x v="1"/>
    <x v="2"/>
    <x v="0"/>
    <x v="4"/>
    <x v="0"/>
    <x v="3"/>
    <x v="2"/>
    <x v="0"/>
    <x v="0"/>
    <x v="2"/>
    <x v="0"/>
    <x v="5"/>
    <x v="0"/>
    <x v="2"/>
    <x v="2"/>
    <x v="0"/>
    <x v="2"/>
    <x v="0"/>
    <x v="2"/>
    <x v="1"/>
    <x v="2"/>
    <x v="2"/>
    <x v="0"/>
    <x v="4"/>
    <x v="0"/>
    <x v="3"/>
    <x v="0"/>
    <x v="3"/>
    <x v="2"/>
    <x v="2"/>
    <x v="2"/>
    <x v="0"/>
    <x v="2"/>
    <x v="0"/>
    <x v="0"/>
    <x v="0"/>
    <x v="0"/>
    <x v="0"/>
    <x v="0"/>
    <x v="0"/>
    <x v="0"/>
    <x v="0"/>
    <x v="0"/>
    <x v="0"/>
    <x v="12"/>
    <x v="3"/>
    <x v="15"/>
    <x v="2"/>
    <x v="2"/>
    <x v="2"/>
    <x v="2"/>
    <x v="2"/>
    <x v="6"/>
    <x v="10"/>
    <x v="3"/>
  </r>
  <r>
    <x v="0"/>
    <s v="Kommunal"/>
    <x v="0"/>
    <x v="0"/>
    <x v="1"/>
    <x v="0"/>
    <x v="2"/>
    <x v="0"/>
    <x v="2"/>
    <x v="2"/>
    <x v="3"/>
    <x v="0"/>
    <x v="1"/>
    <x v="3"/>
    <x v="0"/>
    <x v="0"/>
    <x v="2"/>
    <x v="3"/>
    <x v="4"/>
    <x v="2"/>
    <x v="2"/>
    <x v="3"/>
    <x v="4"/>
    <x v="3"/>
    <x v="2"/>
    <x v="2"/>
    <x v="2"/>
    <x v="0"/>
    <x v="0"/>
    <x v="2"/>
    <x v="0"/>
    <x v="3"/>
    <x v="5"/>
    <x v="1"/>
    <x v="3"/>
    <x v="3"/>
    <x v="4"/>
    <x v="4"/>
    <x v="0"/>
    <x v="0"/>
    <x v="0"/>
    <x v="0"/>
    <x v="0"/>
    <x v="0"/>
    <x v="0"/>
    <x v="0"/>
    <x v="0"/>
    <x v="0"/>
    <x v="0"/>
    <x v="0"/>
    <x v="20"/>
    <x v="16"/>
    <x v="7"/>
    <x v="3"/>
    <x v="8"/>
    <x v="5"/>
    <x v="2"/>
    <x v="4"/>
    <x v="9"/>
    <x v="8"/>
  </r>
  <r>
    <x v="0"/>
    <s v="Kommunal"/>
    <x v="0"/>
    <x v="0"/>
    <x v="1"/>
    <x v="0"/>
    <x v="0"/>
    <x v="0"/>
    <x v="2"/>
    <x v="0"/>
    <x v="1"/>
    <x v="2"/>
    <x v="2"/>
    <x v="1"/>
    <x v="0"/>
    <x v="3"/>
    <x v="2"/>
    <x v="2"/>
    <x v="1"/>
    <x v="4"/>
    <x v="4"/>
    <x v="0"/>
    <x v="0"/>
    <x v="2"/>
    <x v="0"/>
    <x v="3"/>
    <x v="5"/>
    <x v="0"/>
    <x v="0"/>
    <x v="0"/>
    <x v="0"/>
    <x v="4"/>
    <x v="2"/>
    <x v="0"/>
    <x v="1"/>
    <x v="0"/>
    <x v="0"/>
    <x v="0"/>
    <x v="2"/>
    <x v="0"/>
    <x v="0"/>
    <x v="0"/>
    <x v="0"/>
    <x v="0"/>
    <x v="0"/>
    <x v="0"/>
    <x v="0"/>
    <x v="0"/>
    <x v="0"/>
    <x v="3"/>
    <x v="21"/>
    <x v="17"/>
    <x v="3"/>
    <x v="11"/>
    <x v="0"/>
    <x v="2"/>
    <x v="7"/>
    <x v="0"/>
    <x v="8"/>
    <x v="5"/>
  </r>
  <r>
    <x v="0"/>
    <s v="Kommunal"/>
    <x v="1"/>
    <x v="0"/>
    <x v="2"/>
    <x v="1"/>
    <x v="4"/>
    <x v="3"/>
    <x v="4"/>
    <x v="0"/>
    <x v="3"/>
    <x v="0"/>
    <x v="4"/>
    <x v="5"/>
    <x v="4"/>
    <x v="4"/>
    <x v="5"/>
    <x v="2"/>
    <x v="2"/>
    <x v="4"/>
    <x v="4"/>
    <x v="2"/>
    <x v="2"/>
    <x v="0"/>
    <x v="4"/>
    <x v="2"/>
    <x v="3"/>
    <x v="3"/>
    <x v="0"/>
    <x v="3"/>
    <x v="3"/>
    <x v="4"/>
    <x v="0"/>
    <x v="2"/>
    <x v="0"/>
    <x v="0"/>
    <x v="2"/>
    <x v="2"/>
    <x v="0"/>
    <x v="0"/>
    <x v="0"/>
    <x v="0"/>
    <x v="0"/>
    <x v="0"/>
    <x v="0"/>
    <x v="0"/>
    <x v="0"/>
    <x v="0"/>
    <x v="0"/>
    <x v="8"/>
    <x v="19"/>
    <x v="18"/>
    <x v="4"/>
    <x v="11"/>
    <x v="7"/>
    <x v="0"/>
    <x v="0"/>
    <x v="17"/>
    <x v="11"/>
    <x v="3"/>
  </r>
  <r>
    <x v="0"/>
    <s v="Kommunal"/>
    <x v="0"/>
    <x v="0"/>
    <x v="0"/>
    <x v="1"/>
    <x v="2"/>
    <x v="0"/>
    <x v="0"/>
    <x v="2"/>
    <x v="3"/>
    <x v="2"/>
    <x v="2"/>
    <x v="3"/>
    <x v="0"/>
    <x v="3"/>
    <x v="0"/>
    <x v="2"/>
    <x v="2"/>
    <x v="4"/>
    <x v="4"/>
    <x v="0"/>
    <x v="1"/>
    <x v="2"/>
    <x v="0"/>
    <x v="2"/>
    <x v="2"/>
    <x v="0"/>
    <x v="0"/>
    <x v="3"/>
    <x v="4"/>
    <x v="2"/>
    <x v="0"/>
    <x v="2"/>
    <x v="0"/>
    <x v="0"/>
    <x v="2"/>
    <x v="2"/>
    <x v="0"/>
    <x v="0"/>
    <x v="0"/>
    <x v="0"/>
    <x v="0"/>
    <x v="0"/>
    <x v="0"/>
    <x v="0"/>
    <x v="0"/>
    <x v="0"/>
    <x v="0"/>
    <x v="2"/>
    <x v="4"/>
    <x v="4"/>
    <x v="4"/>
    <x v="11"/>
    <x v="0"/>
    <x v="2"/>
    <x v="2"/>
    <x v="18"/>
    <x v="2"/>
    <x v="3"/>
  </r>
  <r>
    <x v="0"/>
    <s v="Kommunal"/>
    <x v="0"/>
    <x v="0"/>
    <x v="0"/>
    <x v="0"/>
    <x v="2"/>
    <x v="0"/>
    <x v="0"/>
    <x v="2"/>
    <x v="0"/>
    <x v="0"/>
    <x v="5"/>
    <x v="5"/>
    <x v="2"/>
    <x v="0"/>
    <x v="0"/>
    <x v="2"/>
    <x v="3"/>
    <x v="4"/>
    <x v="4"/>
    <x v="2"/>
    <x v="2"/>
    <x v="0"/>
    <x v="1"/>
    <x v="2"/>
    <x v="3"/>
    <x v="2"/>
    <x v="0"/>
    <x v="3"/>
    <x v="3"/>
    <x v="0"/>
    <x v="0"/>
    <x v="2"/>
    <x v="1"/>
    <x v="0"/>
    <x v="2"/>
    <x v="4"/>
    <x v="0"/>
    <x v="0"/>
    <x v="0"/>
    <x v="0"/>
    <x v="0"/>
    <x v="0"/>
    <x v="0"/>
    <x v="0"/>
    <x v="0"/>
    <x v="0"/>
    <x v="0"/>
    <x v="2"/>
    <x v="22"/>
    <x v="15"/>
    <x v="3"/>
    <x v="11"/>
    <x v="7"/>
    <x v="3"/>
    <x v="0"/>
    <x v="3"/>
    <x v="0"/>
    <x v="2"/>
  </r>
  <r>
    <x v="0"/>
    <s v="Kommunal"/>
    <x v="1"/>
    <x v="0"/>
    <x v="2"/>
    <x v="0"/>
    <x v="0"/>
    <x v="2"/>
    <x v="4"/>
    <x v="2"/>
    <x v="2"/>
    <x v="2"/>
    <x v="0"/>
    <x v="3"/>
    <x v="0"/>
    <x v="3"/>
    <x v="0"/>
    <x v="2"/>
    <x v="2"/>
    <x v="4"/>
    <x v="0"/>
    <x v="0"/>
    <x v="2"/>
    <x v="0"/>
    <x v="1"/>
    <x v="3"/>
    <x v="5"/>
    <x v="3"/>
    <x v="4"/>
    <x v="0"/>
    <x v="4"/>
    <x v="0"/>
    <x v="2"/>
    <x v="3"/>
    <x v="2"/>
    <x v="2"/>
    <x v="2"/>
    <x v="2"/>
    <x v="2"/>
    <x v="2"/>
    <x v="0"/>
    <x v="0"/>
    <x v="0"/>
    <x v="0"/>
    <x v="0"/>
    <x v="0"/>
    <x v="0"/>
    <x v="0"/>
    <x v="0"/>
    <x v="7"/>
    <x v="7"/>
    <x v="4"/>
    <x v="4"/>
    <x v="9"/>
    <x v="2"/>
    <x v="3"/>
    <x v="7"/>
    <x v="19"/>
    <x v="3"/>
    <x v="2"/>
  </r>
  <r>
    <x v="0"/>
    <s v="Kommunal"/>
    <x v="1"/>
    <x v="0"/>
    <x v="2"/>
    <x v="0"/>
    <x v="0"/>
    <x v="2"/>
    <x v="0"/>
    <x v="2"/>
    <x v="3"/>
    <x v="0"/>
    <x v="0"/>
    <x v="3"/>
    <x v="5"/>
    <x v="3"/>
    <x v="0"/>
    <x v="2"/>
    <x v="3"/>
    <x v="1"/>
    <x v="2"/>
    <x v="2"/>
    <x v="0"/>
    <x v="3"/>
    <x v="1"/>
    <x v="2"/>
    <x v="2"/>
    <x v="5"/>
    <x v="4"/>
    <x v="3"/>
    <x v="2"/>
    <x v="0"/>
    <x v="2"/>
    <x v="2"/>
    <x v="1"/>
    <x v="0"/>
    <x v="4"/>
    <x v="4"/>
    <x v="0"/>
    <x v="0"/>
    <x v="0"/>
    <x v="0"/>
    <x v="0"/>
    <x v="0"/>
    <x v="0"/>
    <x v="0"/>
    <x v="0"/>
    <x v="0"/>
    <x v="0"/>
    <x v="3"/>
    <x v="3"/>
    <x v="5"/>
    <x v="3"/>
    <x v="4"/>
    <x v="2"/>
    <x v="4"/>
    <x v="2"/>
    <x v="20"/>
    <x v="3"/>
    <x v="2"/>
  </r>
  <r>
    <x v="0"/>
    <s v="Kommunal"/>
    <x v="1"/>
    <x v="0"/>
    <x v="2"/>
    <x v="1"/>
    <x v="2"/>
    <x v="0"/>
    <x v="4"/>
    <x v="2"/>
    <x v="1"/>
    <x v="0"/>
    <x v="0"/>
    <x v="0"/>
    <x v="2"/>
    <x v="0"/>
    <x v="5"/>
    <x v="1"/>
    <x v="3"/>
    <x v="2"/>
    <x v="2"/>
    <x v="2"/>
    <x v="2"/>
    <x v="1"/>
    <x v="0"/>
    <x v="0"/>
    <x v="3"/>
    <x v="2"/>
    <x v="0"/>
    <x v="1"/>
    <x v="3"/>
    <x v="1"/>
    <x v="2"/>
    <x v="2"/>
    <x v="0"/>
    <x v="1"/>
    <x v="2"/>
    <x v="4"/>
    <x v="4"/>
    <x v="0"/>
    <x v="0"/>
    <x v="0"/>
    <x v="0"/>
    <x v="0"/>
    <x v="0"/>
    <x v="0"/>
    <x v="0"/>
    <x v="0"/>
    <x v="0"/>
    <x v="12"/>
    <x v="23"/>
    <x v="15"/>
    <x v="3"/>
    <x v="3"/>
    <x v="7"/>
    <x v="1"/>
    <x v="5"/>
    <x v="21"/>
    <x v="11"/>
    <x v="3"/>
  </r>
  <r>
    <x v="0"/>
    <s v="Kommunal"/>
    <x v="0"/>
    <x v="0"/>
    <x v="1"/>
    <x v="0"/>
    <x v="2"/>
    <x v="0"/>
    <x v="4"/>
    <x v="3"/>
    <x v="3"/>
    <x v="2"/>
    <x v="0"/>
    <x v="3"/>
    <x v="5"/>
    <x v="2"/>
    <x v="3"/>
    <x v="2"/>
    <x v="2"/>
    <x v="4"/>
    <x v="4"/>
    <x v="0"/>
    <x v="0"/>
    <x v="0"/>
    <x v="4"/>
    <x v="2"/>
    <x v="5"/>
    <x v="0"/>
    <x v="0"/>
    <x v="2"/>
    <x v="2"/>
    <x v="0"/>
    <x v="2"/>
    <x v="3"/>
    <x v="2"/>
    <x v="2"/>
    <x v="0"/>
    <x v="3"/>
    <x v="2"/>
    <x v="2"/>
    <x v="0"/>
    <x v="0"/>
    <x v="0"/>
    <x v="0"/>
    <x v="0"/>
    <x v="0"/>
    <x v="0"/>
    <x v="0"/>
    <x v="0"/>
    <x v="12"/>
    <x v="7"/>
    <x v="19"/>
    <x v="4"/>
    <x v="11"/>
    <x v="0"/>
    <x v="0"/>
    <x v="3"/>
    <x v="0"/>
    <x v="3"/>
    <x v="2"/>
  </r>
  <r>
    <x v="0"/>
    <s v="Kommunal"/>
    <x v="1"/>
    <x v="0"/>
    <x v="2"/>
    <x v="2"/>
    <x v="2"/>
    <x v="3"/>
    <x v="2"/>
    <x v="0"/>
    <x v="3"/>
    <x v="4"/>
    <x v="0"/>
    <x v="0"/>
    <x v="0"/>
    <x v="3"/>
    <x v="0"/>
    <x v="0"/>
    <x v="1"/>
    <x v="4"/>
    <x v="2"/>
    <x v="2"/>
    <x v="0"/>
    <x v="0"/>
    <x v="0"/>
    <x v="0"/>
    <x v="3"/>
    <x v="2"/>
    <x v="0"/>
    <x v="3"/>
    <x v="2"/>
    <x v="0"/>
    <x v="4"/>
    <x v="4"/>
    <x v="4"/>
    <x v="4"/>
    <x v="2"/>
    <x v="2"/>
    <x v="2"/>
    <x v="1"/>
    <x v="0"/>
    <x v="0"/>
    <x v="0"/>
    <x v="0"/>
    <x v="0"/>
    <x v="0"/>
    <x v="0"/>
    <x v="0"/>
    <x v="0"/>
    <x v="9"/>
    <x v="23"/>
    <x v="6"/>
    <x v="0"/>
    <x v="12"/>
    <x v="2"/>
    <x v="0"/>
    <x v="5"/>
    <x v="5"/>
    <x v="12"/>
    <x v="6"/>
  </r>
  <r>
    <x v="0"/>
    <s v="Kommunal"/>
    <x v="0"/>
    <x v="0"/>
    <x v="0"/>
    <x v="0"/>
    <x v="2"/>
    <x v="0"/>
    <x v="4"/>
    <x v="2"/>
    <x v="1"/>
    <x v="0"/>
    <x v="2"/>
    <x v="0"/>
    <x v="2"/>
    <x v="3"/>
    <x v="3"/>
    <x v="4"/>
    <x v="4"/>
    <x v="3"/>
    <x v="2"/>
    <x v="2"/>
    <x v="0"/>
    <x v="0"/>
    <x v="1"/>
    <x v="2"/>
    <x v="3"/>
    <x v="0"/>
    <x v="0"/>
    <x v="0"/>
    <x v="2"/>
    <x v="2"/>
    <x v="2"/>
    <x v="1"/>
    <x v="3"/>
    <x v="0"/>
    <x v="4"/>
    <x v="4"/>
    <x v="0"/>
    <x v="0"/>
    <x v="0"/>
    <x v="0"/>
    <x v="0"/>
    <x v="0"/>
    <x v="0"/>
    <x v="0"/>
    <x v="0"/>
    <x v="0"/>
    <x v="0"/>
    <x v="12"/>
    <x v="21"/>
    <x v="6"/>
    <x v="8"/>
    <x v="4"/>
    <x v="2"/>
    <x v="3"/>
    <x v="0"/>
    <x v="2"/>
    <x v="4"/>
    <x v="8"/>
  </r>
  <r>
    <x v="0"/>
    <s v="Kommunal"/>
    <x v="0"/>
    <x v="0"/>
    <x v="1"/>
    <x v="1"/>
    <x v="3"/>
    <x v="2"/>
    <x v="2"/>
    <x v="2"/>
    <x v="2"/>
    <x v="2"/>
    <x v="2"/>
    <x v="0"/>
    <x v="0"/>
    <x v="3"/>
    <x v="3"/>
    <x v="3"/>
    <x v="3"/>
    <x v="2"/>
    <x v="2"/>
    <x v="0"/>
    <x v="0"/>
    <x v="1"/>
    <x v="2"/>
    <x v="3"/>
    <x v="0"/>
    <x v="3"/>
    <x v="0"/>
    <x v="0"/>
    <x v="2"/>
    <x v="2"/>
    <x v="0"/>
    <x v="1"/>
    <x v="0"/>
    <x v="2"/>
    <x v="3"/>
    <x v="3"/>
    <x v="2"/>
    <x v="2"/>
    <x v="0"/>
    <x v="0"/>
    <x v="0"/>
    <x v="0"/>
    <x v="0"/>
    <x v="0"/>
    <x v="0"/>
    <x v="0"/>
    <x v="0"/>
    <x v="5"/>
    <x v="2"/>
    <x v="4"/>
    <x v="4"/>
    <x v="3"/>
    <x v="0"/>
    <x v="5"/>
    <x v="2"/>
    <x v="15"/>
    <x v="2"/>
    <x v="8"/>
  </r>
  <r>
    <x v="0"/>
    <s v="Kommunal"/>
    <x v="0"/>
    <x v="0"/>
    <x v="0"/>
    <x v="0"/>
    <x v="2"/>
    <x v="2"/>
    <x v="0"/>
    <x v="2"/>
    <x v="4"/>
    <x v="2"/>
    <x v="0"/>
    <x v="3"/>
    <x v="0"/>
    <x v="3"/>
    <x v="0"/>
    <x v="2"/>
    <x v="2"/>
    <x v="4"/>
    <x v="2"/>
    <x v="0"/>
    <x v="4"/>
    <x v="2"/>
    <x v="1"/>
    <x v="3"/>
    <x v="2"/>
    <x v="0"/>
    <x v="0"/>
    <x v="2"/>
    <x v="2"/>
    <x v="0"/>
    <x v="2"/>
    <x v="1"/>
    <x v="2"/>
    <x v="2"/>
    <x v="0"/>
    <x v="0"/>
    <x v="2"/>
    <x v="2"/>
    <x v="0"/>
    <x v="0"/>
    <x v="0"/>
    <x v="0"/>
    <x v="0"/>
    <x v="0"/>
    <x v="0"/>
    <x v="0"/>
    <x v="0"/>
    <x v="0"/>
    <x v="14"/>
    <x v="4"/>
    <x v="4"/>
    <x v="12"/>
    <x v="3"/>
    <x v="2"/>
    <x v="3"/>
    <x v="0"/>
    <x v="3"/>
    <x v="4"/>
  </r>
  <r>
    <x v="0"/>
    <s v="Kommunal"/>
    <x v="1"/>
    <x v="0"/>
    <x v="2"/>
    <x v="1"/>
    <x v="2"/>
    <x v="0"/>
    <x v="4"/>
    <x v="2"/>
    <x v="3"/>
    <x v="0"/>
    <x v="2"/>
    <x v="5"/>
    <x v="4"/>
    <x v="0"/>
    <x v="3"/>
    <x v="0"/>
    <x v="0"/>
    <x v="0"/>
    <x v="5"/>
    <x v="4"/>
    <x v="3"/>
    <x v="2"/>
    <x v="4"/>
    <x v="2"/>
    <x v="0"/>
    <x v="5"/>
    <x v="3"/>
    <x v="4"/>
    <x v="3"/>
    <x v="4"/>
    <x v="4"/>
    <x v="4"/>
    <x v="2"/>
    <x v="4"/>
    <x v="2"/>
    <x v="4"/>
    <x v="4"/>
    <x v="1"/>
    <x v="0"/>
    <x v="0"/>
    <x v="0"/>
    <x v="0"/>
    <x v="0"/>
    <x v="0"/>
    <x v="0"/>
    <x v="0"/>
    <x v="0"/>
    <x v="12"/>
    <x v="8"/>
    <x v="15"/>
    <x v="0"/>
    <x v="8"/>
    <x v="5"/>
    <x v="3"/>
    <x v="4"/>
    <x v="22"/>
    <x v="7"/>
    <x v="7"/>
  </r>
  <r>
    <x v="0"/>
    <s v="Kommunal"/>
    <x v="1"/>
    <x v="0"/>
    <x v="2"/>
    <x v="0"/>
    <x v="2"/>
    <x v="0"/>
    <x v="0"/>
    <x v="0"/>
    <x v="3"/>
    <x v="0"/>
    <x v="0"/>
    <x v="3"/>
    <x v="0"/>
    <x v="0"/>
    <x v="3"/>
    <x v="2"/>
    <x v="3"/>
    <x v="2"/>
    <x v="0"/>
    <x v="2"/>
    <x v="2"/>
    <x v="0"/>
    <x v="1"/>
    <x v="0"/>
    <x v="2"/>
    <x v="3"/>
    <x v="0"/>
    <x v="0"/>
    <x v="2"/>
    <x v="4"/>
    <x v="2"/>
    <x v="4"/>
    <x v="4"/>
    <x v="2"/>
    <x v="2"/>
    <x v="0"/>
    <x v="0"/>
    <x v="4"/>
    <x v="0"/>
    <x v="0"/>
    <x v="0"/>
    <x v="0"/>
    <x v="0"/>
    <x v="0"/>
    <x v="0"/>
    <x v="0"/>
    <x v="0"/>
    <x v="2"/>
    <x v="24"/>
    <x v="14"/>
    <x v="3"/>
    <x v="2"/>
    <x v="7"/>
    <x v="3"/>
    <x v="4"/>
    <x v="15"/>
    <x v="8"/>
    <x v="6"/>
  </r>
  <r>
    <x v="0"/>
    <s v="Kommunal"/>
    <x v="1"/>
    <x v="0"/>
    <x v="2"/>
    <x v="0"/>
    <x v="2"/>
    <x v="0"/>
    <x v="4"/>
    <x v="2"/>
    <x v="3"/>
    <x v="4"/>
    <x v="5"/>
    <x v="0"/>
    <x v="4"/>
    <x v="0"/>
    <x v="0"/>
    <x v="2"/>
    <x v="3"/>
    <x v="4"/>
    <x v="4"/>
    <x v="0"/>
    <x v="0"/>
    <x v="2"/>
    <x v="1"/>
    <x v="0"/>
    <x v="0"/>
    <x v="2"/>
    <x v="0"/>
    <x v="0"/>
    <x v="0"/>
    <x v="4"/>
    <x v="2"/>
    <x v="4"/>
    <x v="1"/>
    <x v="2"/>
    <x v="4"/>
    <x v="2"/>
    <x v="4"/>
    <x v="0"/>
    <x v="0"/>
    <x v="0"/>
    <x v="0"/>
    <x v="0"/>
    <x v="0"/>
    <x v="0"/>
    <x v="0"/>
    <x v="0"/>
    <x v="0"/>
    <x v="12"/>
    <x v="25"/>
    <x v="15"/>
    <x v="3"/>
    <x v="11"/>
    <x v="0"/>
    <x v="2"/>
    <x v="0"/>
    <x v="23"/>
    <x v="8"/>
    <x v="9"/>
  </r>
  <r>
    <x v="0"/>
    <s v="Kommunal"/>
    <x v="1"/>
    <x v="0"/>
    <x v="2"/>
    <x v="0"/>
    <x v="2"/>
    <x v="0"/>
    <x v="4"/>
    <x v="2"/>
    <x v="0"/>
    <x v="4"/>
    <x v="2"/>
    <x v="5"/>
    <x v="2"/>
    <x v="4"/>
    <x v="5"/>
    <x v="2"/>
    <x v="1"/>
    <x v="1"/>
    <x v="4"/>
    <x v="2"/>
    <x v="2"/>
    <x v="0"/>
    <x v="4"/>
    <x v="4"/>
    <x v="4"/>
    <x v="0"/>
    <x v="0"/>
    <x v="0"/>
    <x v="2"/>
    <x v="1"/>
    <x v="4"/>
    <x v="0"/>
    <x v="2"/>
    <x v="0"/>
    <x v="0"/>
    <x v="4"/>
    <x v="4"/>
    <x v="1"/>
    <x v="0"/>
    <x v="0"/>
    <x v="0"/>
    <x v="0"/>
    <x v="0"/>
    <x v="0"/>
    <x v="0"/>
    <x v="0"/>
    <x v="0"/>
    <x v="12"/>
    <x v="21"/>
    <x v="20"/>
    <x v="3"/>
    <x v="5"/>
    <x v="7"/>
    <x v="0"/>
    <x v="6"/>
    <x v="2"/>
    <x v="7"/>
    <x v="3"/>
  </r>
  <r>
    <x v="0"/>
    <s v="Kommunal"/>
    <x v="0"/>
    <x v="0"/>
    <x v="1"/>
    <x v="1"/>
    <x v="2"/>
    <x v="3"/>
    <x v="4"/>
    <x v="0"/>
    <x v="2"/>
    <x v="4"/>
    <x v="0"/>
    <x v="3"/>
    <x v="2"/>
    <x v="3"/>
    <x v="0"/>
    <x v="0"/>
    <x v="2"/>
    <x v="0"/>
    <x v="4"/>
    <x v="0"/>
    <x v="0"/>
    <x v="0"/>
    <x v="1"/>
    <x v="3"/>
    <x v="2"/>
    <x v="0"/>
    <x v="4"/>
    <x v="2"/>
    <x v="0"/>
    <x v="2"/>
    <x v="0"/>
    <x v="0"/>
    <x v="0"/>
    <x v="2"/>
    <x v="4"/>
    <x v="0"/>
    <x v="2"/>
    <x v="0"/>
    <x v="0"/>
    <x v="0"/>
    <x v="0"/>
    <x v="0"/>
    <x v="0"/>
    <x v="0"/>
    <x v="0"/>
    <x v="0"/>
    <x v="0"/>
    <x v="11"/>
    <x v="26"/>
    <x v="6"/>
    <x v="2"/>
    <x v="7"/>
    <x v="0"/>
    <x v="3"/>
    <x v="3"/>
    <x v="24"/>
    <x v="2"/>
    <x v="0"/>
  </r>
  <r>
    <x v="0"/>
    <s v="Kommunal"/>
    <x v="0"/>
    <x v="0"/>
    <x v="1"/>
    <x v="1"/>
    <x v="2"/>
    <x v="0"/>
    <x v="0"/>
    <x v="2"/>
    <x v="1"/>
    <x v="0"/>
    <x v="1"/>
    <x v="0"/>
    <x v="2"/>
    <x v="0"/>
    <x v="0"/>
    <x v="0"/>
    <x v="3"/>
    <x v="2"/>
    <x v="0"/>
    <x v="0"/>
    <x v="0"/>
    <x v="0"/>
    <x v="0"/>
    <x v="3"/>
    <x v="2"/>
    <x v="0"/>
    <x v="0"/>
    <x v="2"/>
    <x v="0"/>
    <x v="2"/>
    <x v="3"/>
    <x v="2"/>
    <x v="0"/>
    <x v="0"/>
    <x v="2"/>
    <x v="2"/>
    <x v="0"/>
    <x v="1"/>
    <x v="0"/>
    <x v="0"/>
    <x v="0"/>
    <x v="0"/>
    <x v="0"/>
    <x v="0"/>
    <x v="0"/>
    <x v="0"/>
    <x v="0"/>
    <x v="2"/>
    <x v="27"/>
    <x v="7"/>
    <x v="6"/>
    <x v="2"/>
    <x v="0"/>
    <x v="0"/>
    <x v="3"/>
    <x v="4"/>
    <x v="5"/>
    <x v="3"/>
  </r>
  <r>
    <x v="0"/>
    <s v="Kommunal"/>
    <x v="1"/>
    <x v="0"/>
    <x v="2"/>
    <x v="1"/>
    <x v="1"/>
    <x v="3"/>
    <x v="4"/>
    <x v="1"/>
    <x v="0"/>
    <x v="4"/>
    <x v="5"/>
    <x v="0"/>
    <x v="2"/>
    <x v="4"/>
    <x v="5"/>
    <x v="1"/>
    <x v="1"/>
    <x v="4"/>
    <x v="4"/>
    <x v="4"/>
    <x v="4"/>
    <x v="1"/>
    <x v="0"/>
    <x v="4"/>
    <x v="4"/>
    <x v="1"/>
    <x v="1"/>
    <x v="1"/>
    <x v="1"/>
    <x v="1"/>
    <x v="1"/>
    <x v="0"/>
    <x v="0"/>
    <x v="1"/>
    <x v="1"/>
    <x v="1"/>
    <x v="1"/>
    <x v="1"/>
    <x v="0"/>
    <x v="0"/>
    <x v="0"/>
    <x v="0"/>
    <x v="0"/>
    <x v="0"/>
    <x v="0"/>
    <x v="0"/>
    <x v="0"/>
    <x v="8"/>
    <x v="28"/>
    <x v="21"/>
    <x v="1"/>
    <x v="11"/>
    <x v="2"/>
    <x v="1"/>
    <x v="6"/>
    <x v="1"/>
    <x v="1"/>
    <x v="0"/>
  </r>
  <r>
    <x v="0"/>
    <s v="Kommunal"/>
    <x v="0"/>
    <x v="0"/>
    <x v="1"/>
    <x v="1"/>
    <x v="2"/>
    <x v="2"/>
    <x v="0"/>
    <x v="2"/>
    <x v="0"/>
    <x v="0"/>
    <x v="4"/>
    <x v="5"/>
    <x v="2"/>
    <x v="0"/>
    <x v="0"/>
    <x v="2"/>
    <x v="2"/>
    <x v="3"/>
    <x v="2"/>
    <x v="2"/>
    <x v="0"/>
    <x v="0"/>
    <x v="1"/>
    <x v="0"/>
    <x v="4"/>
    <x v="0"/>
    <x v="0"/>
    <x v="0"/>
    <x v="3"/>
    <x v="3"/>
    <x v="3"/>
    <x v="3"/>
    <x v="1"/>
    <x v="2"/>
    <x v="0"/>
    <x v="4"/>
    <x v="0"/>
    <x v="2"/>
    <x v="0"/>
    <x v="0"/>
    <x v="0"/>
    <x v="0"/>
    <x v="0"/>
    <x v="0"/>
    <x v="0"/>
    <x v="0"/>
    <x v="0"/>
    <x v="0"/>
    <x v="19"/>
    <x v="15"/>
    <x v="4"/>
    <x v="4"/>
    <x v="2"/>
    <x v="3"/>
    <x v="8"/>
    <x v="12"/>
    <x v="13"/>
    <x v="5"/>
  </r>
  <r>
    <x v="0"/>
    <s v="Kommunal"/>
    <x v="0"/>
    <x v="0"/>
    <x v="1"/>
    <x v="1"/>
    <x v="2"/>
    <x v="2"/>
    <x v="2"/>
    <x v="2"/>
    <x v="3"/>
    <x v="0"/>
    <x v="2"/>
    <x v="3"/>
    <x v="0"/>
    <x v="0"/>
    <x v="3"/>
    <x v="0"/>
    <x v="2"/>
    <x v="2"/>
    <x v="5"/>
    <x v="1"/>
    <x v="0"/>
    <x v="2"/>
    <x v="1"/>
    <x v="2"/>
    <x v="0"/>
    <x v="3"/>
    <x v="0"/>
    <x v="0"/>
    <x v="2"/>
    <x v="4"/>
    <x v="2"/>
    <x v="2"/>
    <x v="2"/>
    <x v="2"/>
    <x v="0"/>
    <x v="0"/>
    <x v="2"/>
    <x v="0"/>
    <x v="0"/>
    <x v="0"/>
    <x v="0"/>
    <x v="0"/>
    <x v="0"/>
    <x v="0"/>
    <x v="0"/>
    <x v="0"/>
    <x v="0"/>
    <x v="3"/>
    <x v="8"/>
    <x v="14"/>
    <x v="2"/>
    <x v="13"/>
    <x v="0"/>
    <x v="2"/>
    <x v="4"/>
    <x v="15"/>
    <x v="8"/>
    <x v="3"/>
  </r>
  <r>
    <x v="0"/>
    <s v="Kommunal"/>
    <x v="1"/>
    <x v="0"/>
    <x v="2"/>
    <x v="1"/>
    <x v="0"/>
    <x v="2"/>
    <x v="2"/>
    <x v="2"/>
    <x v="2"/>
    <x v="0"/>
    <x v="0"/>
    <x v="3"/>
    <x v="0"/>
    <x v="3"/>
    <x v="3"/>
    <x v="2"/>
    <x v="2"/>
    <x v="4"/>
    <x v="0"/>
    <x v="2"/>
    <x v="0"/>
    <x v="2"/>
    <x v="0"/>
    <x v="2"/>
    <x v="3"/>
    <x v="0"/>
    <x v="0"/>
    <x v="3"/>
    <x v="0"/>
    <x v="0"/>
    <x v="0"/>
    <x v="2"/>
    <x v="2"/>
    <x v="2"/>
    <x v="0"/>
    <x v="0"/>
    <x v="4"/>
    <x v="0"/>
    <x v="0"/>
    <x v="0"/>
    <x v="0"/>
    <x v="0"/>
    <x v="0"/>
    <x v="0"/>
    <x v="0"/>
    <x v="0"/>
    <x v="0"/>
    <x v="4"/>
    <x v="29"/>
    <x v="5"/>
    <x v="4"/>
    <x v="9"/>
    <x v="2"/>
    <x v="2"/>
    <x v="0"/>
    <x v="25"/>
    <x v="0"/>
    <x v="3"/>
  </r>
  <r>
    <x v="0"/>
    <s v="Kommunal"/>
    <x v="0"/>
    <x v="0"/>
    <x v="1"/>
    <x v="3"/>
    <x v="2"/>
    <x v="2"/>
    <x v="4"/>
    <x v="0"/>
    <x v="3"/>
    <x v="0"/>
    <x v="2"/>
    <x v="3"/>
    <x v="2"/>
    <x v="0"/>
    <x v="0"/>
    <x v="2"/>
    <x v="3"/>
    <x v="0"/>
    <x v="2"/>
    <x v="0"/>
    <x v="0"/>
    <x v="2"/>
    <x v="1"/>
    <x v="2"/>
    <x v="3"/>
    <x v="3"/>
    <x v="0"/>
    <x v="0"/>
    <x v="2"/>
    <x v="0"/>
    <x v="2"/>
    <x v="2"/>
    <x v="2"/>
    <x v="0"/>
    <x v="1"/>
    <x v="1"/>
    <x v="1"/>
    <x v="1"/>
    <x v="0"/>
    <x v="0"/>
    <x v="0"/>
    <x v="0"/>
    <x v="0"/>
    <x v="0"/>
    <x v="0"/>
    <x v="0"/>
    <x v="0"/>
    <x v="9"/>
    <x v="30"/>
    <x v="0"/>
    <x v="3"/>
    <x v="5"/>
    <x v="0"/>
    <x v="2"/>
    <x v="0"/>
    <x v="15"/>
    <x v="3"/>
    <x v="3"/>
  </r>
  <r>
    <x v="0"/>
    <s v="Kommunal"/>
    <x v="0"/>
    <x v="0"/>
    <x v="1"/>
    <x v="0"/>
    <x v="2"/>
    <x v="2"/>
    <x v="2"/>
    <x v="2"/>
    <x v="2"/>
    <x v="2"/>
    <x v="0"/>
    <x v="2"/>
    <x v="0"/>
    <x v="0"/>
    <x v="0"/>
    <x v="2"/>
    <x v="2"/>
    <x v="2"/>
    <x v="2"/>
    <x v="0"/>
    <x v="0"/>
    <x v="0"/>
    <x v="2"/>
    <x v="2"/>
    <x v="0"/>
    <x v="0"/>
    <x v="0"/>
    <x v="2"/>
    <x v="0"/>
    <x v="2"/>
    <x v="3"/>
    <x v="3"/>
    <x v="3"/>
    <x v="3"/>
    <x v="0"/>
    <x v="3"/>
    <x v="2"/>
    <x v="2"/>
    <x v="0"/>
    <x v="0"/>
    <x v="0"/>
    <x v="0"/>
    <x v="0"/>
    <x v="0"/>
    <x v="0"/>
    <x v="0"/>
    <x v="0"/>
    <x v="3"/>
    <x v="7"/>
    <x v="14"/>
    <x v="4"/>
    <x v="3"/>
    <x v="0"/>
    <x v="7"/>
    <x v="4"/>
    <x v="4"/>
    <x v="5"/>
    <x v="1"/>
  </r>
  <r>
    <x v="0"/>
    <s v="Kommunal"/>
    <x v="0"/>
    <x v="0"/>
    <x v="1"/>
    <x v="1"/>
    <x v="2"/>
    <x v="0"/>
    <x v="0"/>
    <x v="0"/>
    <x v="2"/>
    <x v="0"/>
    <x v="4"/>
    <x v="0"/>
    <x v="1"/>
    <x v="4"/>
    <x v="5"/>
    <x v="2"/>
    <x v="2"/>
    <x v="2"/>
    <x v="0"/>
    <x v="2"/>
    <x v="0"/>
    <x v="2"/>
    <x v="1"/>
    <x v="2"/>
    <x v="2"/>
    <x v="3"/>
    <x v="0"/>
    <x v="0"/>
    <x v="0"/>
    <x v="0"/>
    <x v="2"/>
    <x v="3"/>
    <x v="4"/>
    <x v="0"/>
    <x v="4"/>
    <x v="2"/>
    <x v="0"/>
    <x v="4"/>
    <x v="0"/>
    <x v="0"/>
    <x v="0"/>
    <x v="0"/>
    <x v="0"/>
    <x v="0"/>
    <x v="0"/>
    <x v="0"/>
    <x v="0"/>
    <x v="2"/>
    <x v="31"/>
    <x v="20"/>
    <x v="4"/>
    <x v="2"/>
    <x v="2"/>
    <x v="2"/>
    <x v="2"/>
    <x v="10"/>
    <x v="3"/>
    <x v="9"/>
  </r>
  <r>
    <x v="0"/>
    <s v="Kommunal"/>
    <x v="0"/>
    <x v="0"/>
    <x v="1"/>
    <x v="1"/>
    <x v="0"/>
    <x v="0"/>
    <x v="2"/>
    <x v="2"/>
    <x v="3"/>
    <x v="0"/>
    <x v="2"/>
    <x v="0"/>
    <x v="0"/>
    <x v="0"/>
    <x v="0"/>
    <x v="0"/>
    <x v="3"/>
    <x v="2"/>
    <x v="4"/>
    <x v="0"/>
    <x v="0"/>
    <x v="2"/>
    <x v="4"/>
    <x v="3"/>
    <x v="0"/>
    <x v="0"/>
    <x v="0"/>
    <x v="2"/>
    <x v="0"/>
    <x v="3"/>
    <x v="3"/>
    <x v="1"/>
    <x v="0"/>
    <x v="2"/>
    <x v="0"/>
    <x v="4"/>
    <x v="2"/>
    <x v="0"/>
    <x v="0"/>
    <x v="0"/>
    <x v="0"/>
    <x v="0"/>
    <x v="0"/>
    <x v="0"/>
    <x v="0"/>
    <x v="0"/>
    <x v="0"/>
    <x v="3"/>
    <x v="8"/>
    <x v="0"/>
    <x v="6"/>
    <x v="14"/>
    <x v="0"/>
    <x v="3"/>
    <x v="2"/>
    <x v="4"/>
    <x v="13"/>
    <x v="8"/>
  </r>
  <r>
    <x v="0"/>
    <s v="Kommunal"/>
    <x v="0"/>
    <x v="0"/>
    <x v="1"/>
    <x v="0"/>
    <x v="2"/>
    <x v="2"/>
    <x v="4"/>
    <x v="3"/>
    <x v="3"/>
    <x v="2"/>
    <x v="1"/>
    <x v="3"/>
    <x v="0"/>
    <x v="0"/>
    <x v="3"/>
    <x v="0"/>
    <x v="3"/>
    <x v="2"/>
    <x v="0"/>
    <x v="0"/>
    <x v="1"/>
    <x v="2"/>
    <x v="2"/>
    <x v="2"/>
    <x v="3"/>
    <x v="0"/>
    <x v="0"/>
    <x v="1"/>
    <x v="1"/>
    <x v="0"/>
    <x v="1"/>
    <x v="0"/>
    <x v="0"/>
    <x v="1"/>
    <x v="1"/>
    <x v="1"/>
    <x v="1"/>
    <x v="1"/>
    <x v="0"/>
    <x v="0"/>
    <x v="0"/>
    <x v="0"/>
    <x v="0"/>
    <x v="0"/>
    <x v="0"/>
    <x v="0"/>
    <x v="0"/>
    <x v="9"/>
    <x v="32"/>
    <x v="14"/>
    <x v="6"/>
    <x v="2"/>
    <x v="0"/>
    <x v="4"/>
    <x v="0"/>
    <x v="4"/>
    <x v="14"/>
    <x v="0"/>
  </r>
  <r>
    <x v="0"/>
    <s v="Kommunal"/>
    <x v="0"/>
    <x v="0"/>
    <x v="1"/>
    <x v="3"/>
    <x v="2"/>
    <x v="0"/>
    <x v="4"/>
    <x v="0"/>
    <x v="3"/>
    <x v="0"/>
    <x v="2"/>
    <x v="0"/>
    <x v="2"/>
    <x v="0"/>
    <x v="5"/>
    <x v="0"/>
    <x v="0"/>
    <x v="0"/>
    <x v="5"/>
    <x v="0"/>
    <x v="4"/>
    <x v="4"/>
    <x v="1"/>
    <x v="0"/>
    <x v="3"/>
    <x v="0"/>
    <x v="0"/>
    <x v="2"/>
    <x v="2"/>
    <x v="2"/>
    <x v="2"/>
    <x v="2"/>
    <x v="2"/>
    <x v="2"/>
    <x v="2"/>
    <x v="3"/>
    <x v="2"/>
    <x v="2"/>
    <x v="0"/>
    <x v="0"/>
    <x v="0"/>
    <x v="0"/>
    <x v="0"/>
    <x v="0"/>
    <x v="0"/>
    <x v="0"/>
    <x v="0"/>
    <x v="12"/>
    <x v="30"/>
    <x v="15"/>
    <x v="0"/>
    <x v="8"/>
    <x v="3"/>
    <x v="6"/>
    <x v="5"/>
    <x v="0"/>
    <x v="4"/>
    <x v="3"/>
  </r>
  <r>
    <x v="0"/>
    <s v="Kommunal"/>
    <x v="1"/>
    <x v="0"/>
    <x v="2"/>
    <x v="0"/>
    <x v="2"/>
    <x v="0"/>
    <x v="4"/>
    <x v="2"/>
    <x v="3"/>
    <x v="2"/>
    <x v="2"/>
    <x v="3"/>
    <x v="2"/>
    <x v="0"/>
    <x v="5"/>
    <x v="2"/>
    <x v="1"/>
    <x v="4"/>
    <x v="4"/>
    <x v="2"/>
    <x v="2"/>
    <x v="0"/>
    <x v="0"/>
    <x v="2"/>
    <x v="0"/>
    <x v="3"/>
    <x v="0"/>
    <x v="3"/>
    <x v="3"/>
    <x v="0"/>
    <x v="2"/>
    <x v="2"/>
    <x v="2"/>
    <x v="0"/>
    <x v="2"/>
    <x v="2"/>
    <x v="3"/>
    <x v="4"/>
    <x v="0"/>
    <x v="0"/>
    <x v="0"/>
    <x v="0"/>
    <x v="0"/>
    <x v="0"/>
    <x v="0"/>
    <x v="0"/>
    <x v="0"/>
    <x v="12"/>
    <x v="4"/>
    <x v="7"/>
    <x v="3"/>
    <x v="11"/>
    <x v="7"/>
    <x v="0"/>
    <x v="4"/>
    <x v="17"/>
    <x v="3"/>
    <x v="3"/>
  </r>
  <r>
    <x v="0"/>
    <s v="Kommunal"/>
    <x v="1"/>
    <x v="0"/>
    <x v="2"/>
    <x v="0"/>
    <x v="0"/>
    <x v="2"/>
    <x v="0"/>
    <x v="2"/>
    <x v="0"/>
    <x v="0"/>
    <x v="2"/>
    <x v="5"/>
    <x v="4"/>
    <x v="0"/>
    <x v="5"/>
    <x v="0"/>
    <x v="0"/>
    <x v="4"/>
    <x v="5"/>
    <x v="4"/>
    <x v="2"/>
    <x v="0"/>
    <x v="4"/>
    <x v="2"/>
    <x v="3"/>
    <x v="2"/>
    <x v="5"/>
    <x v="3"/>
    <x v="4"/>
    <x v="4"/>
    <x v="4"/>
    <x v="2"/>
    <x v="4"/>
    <x v="0"/>
    <x v="2"/>
    <x v="2"/>
    <x v="4"/>
    <x v="3"/>
    <x v="0"/>
    <x v="0"/>
    <x v="0"/>
    <x v="0"/>
    <x v="0"/>
    <x v="0"/>
    <x v="0"/>
    <x v="0"/>
    <x v="0"/>
    <x v="3"/>
    <x v="30"/>
    <x v="22"/>
    <x v="0"/>
    <x v="15"/>
    <x v="6"/>
    <x v="0"/>
    <x v="0"/>
    <x v="22"/>
    <x v="7"/>
    <x v="7"/>
  </r>
  <r>
    <x v="0"/>
    <s v="Kommunal"/>
    <x v="0"/>
    <x v="0"/>
    <x v="1"/>
    <x v="0"/>
    <x v="2"/>
    <x v="0"/>
    <x v="2"/>
    <x v="2"/>
    <x v="3"/>
    <x v="0"/>
    <x v="0"/>
    <x v="0"/>
    <x v="0"/>
    <x v="3"/>
    <x v="3"/>
    <x v="2"/>
    <x v="3"/>
    <x v="2"/>
    <x v="2"/>
    <x v="2"/>
    <x v="0"/>
    <x v="2"/>
    <x v="2"/>
    <x v="3"/>
    <x v="2"/>
    <x v="0"/>
    <x v="0"/>
    <x v="0"/>
    <x v="0"/>
    <x v="0"/>
    <x v="0"/>
    <x v="3"/>
    <x v="1"/>
    <x v="3"/>
    <x v="0"/>
    <x v="0"/>
    <x v="2"/>
    <x v="0"/>
    <x v="0"/>
    <x v="0"/>
    <x v="0"/>
    <x v="0"/>
    <x v="0"/>
    <x v="0"/>
    <x v="0"/>
    <x v="0"/>
    <x v="0"/>
    <x v="0"/>
    <x v="3"/>
    <x v="4"/>
    <x v="3"/>
    <x v="3"/>
    <x v="2"/>
    <x v="4"/>
    <x v="3"/>
    <x v="0"/>
    <x v="0"/>
    <x v="5"/>
  </r>
  <r>
    <x v="0"/>
    <s v="Kommunal"/>
    <x v="1"/>
    <x v="0"/>
    <x v="2"/>
    <x v="0"/>
    <x v="2"/>
    <x v="0"/>
    <x v="4"/>
    <x v="2"/>
    <x v="3"/>
    <x v="0"/>
    <x v="0"/>
    <x v="3"/>
    <x v="0"/>
    <x v="1"/>
    <x v="3"/>
    <x v="0"/>
    <x v="3"/>
    <x v="1"/>
    <x v="1"/>
    <x v="1"/>
    <x v="1"/>
    <x v="0"/>
    <x v="4"/>
    <x v="1"/>
    <x v="1"/>
    <x v="1"/>
    <x v="1"/>
    <x v="1"/>
    <x v="1"/>
    <x v="1"/>
    <x v="1"/>
    <x v="0"/>
    <x v="0"/>
    <x v="4"/>
    <x v="2"/>
    <x v="0"/>
    <x v="1"/>
    <x v="1"/>
    <x v="0"/>
    <x v="0"/>
    <x v="0"/>
    <x v="0"/>
    <x v="0"/>
    <x v="0"/>
    <x v="0"/>
    <x v="0"/>
    <x v="0"/>
    <x v="12"/>
    <x v="3"/>
    <x v="9"/>
    <x v="6"/>
    <x v="1"/>
    <x v="1"/>
    <x v="0"/>
    <x v="1"/>
    <x v="1"/>
    <x v="1"/>
    <x v="0"/>
  </r>
  <r>
    <x v="0"/>
    <s v="Kommunal"/>
    <x v="1"/>
    <x v="0"/>
    <x v="2"/>
    <x v="1"/>
    <x v="1"/>
    <x v="3"/>
    <x v="4"/>
    <x v="0"/>
    <x v="0"/>
    <x v="4"/>
    <x v="1"/>
    <x v="4"/>
    <x v="3"/>
    <x v="4"/>
    <x v="4"/>
    <x v="1"/>
    <x v="3"/>
    <x v="0"/>
    <x v="3"/>
    <x v="4"/>
    <x v="1"/>
    <x v="1"/>
    <x v="4"/>
    <x v="4"/>
    <x v="4"/>
    <x v="3"/>
    <x v="0"/>
    <x v="4"/>
    <x v="2"/>
    <x v="4"/>
    <x v="4"/>
    <x v="4"/>
    <x v="1"/>
    <x v="0"/>
    <x v="2"/>
    <x v="2"/>
    <x v="1"/>
    <x v="1"/>
    <x v="0"/>
    <x v="0"/>
    <x v="0"/>
    <x v="0"/>
    <x v="0"/>
    <x v="0"/>
    <x v="0"/>
    <x v="0"/>
    <x v="0"/>
    <x v="8"/>
    <x v="10"/>
    <x v="10"/>
    <x v="3"/>
    <x v="6"/>
    <x v="5"/>
    <x v="0"/>
    <x v="6"/>
    <x v="26"/>
    <x v="7"/>
    <x v="9"/>
  </r>
  <r>
    <x v="0"/>
    <s v="Kommunal"/>
    <x v="0"/>
    <x v="0"/>
    <x v="1"/>
    <x v="0"/>
    <x v="0"/>
    <x v="0"/>
    <x v="2"/>
    <x v="2"/>
    <x v="3"/>
    <x v="0"/>
    <x v="2"/>
    <x v="0"/>
    <x v="2"/>
    <x v="0"/>
    <x v="0"/>
    <x v="2"/>
    <x v="3"/>
    <x v="4"/>
    <x v="0"/>
    <x v="0"/>
    <x v="1"/>
    <x v="3"/>
    <x v="1"/>
    <x v="2"/>
    <x v="2"/>
    <x v="0"/>
    <x v="4"/>
    <x v="3"/>
    <x v="1"/>
    <x v="0"/>
    <x v="4"/>
    <x v="0"/>
    <x v="2"/>
    <x v="4"/>
    <x v="4"/>
    <x v="2"/>
    <x v="3"/>
    <x v="0"/>
    <x v="0"/>
    <x v="0"/>
    <x v="0"/>
    <x v="0"/>
    <x v="0"/>
    <x v="0"/>
    <x v="0"/>
    <x v="0"/>
    <x v="0"/>
    <x v="3"/>
    <x v="8"/>
    <x v="7"/>
    <x v="3"/>
    <x v="9"/>
    <x v="0"/>
    <x v="4"/>
    <x v="2"/>
    <x v="27"/>
    <x v="12"/>
    <x v="3"/>
  </r>
  <r>
    <x v="0"/>
    <s v="Kommunal"/>
    <x v="1"/>
    <x v="0"/>
    <x v="2"/>
    <x v="2"/>
    <x v="2"/>
    <x v="0"/>
    <x v="4"/>
    <x v="0"/>
    <x v="0"/>
    <x v="0"/>
    <x v="0"/>
    <x v="0"/>
    <x v="2"/>
    <x v="0"/>
    <x v="0"/>
    <x v="3"/>
    <x v="3"/>
    <x v="4"/>
    <x v="5"/>
    <x v="2"/>
    <x v="4"/>
    <x v="2"/>
    <x v="1"/>
    <x v="2"/>
    <x v="3"/>
    <x v="5"/>
    <x v="3"/>
    <x v="3"/>
    <x v="2"/>
    <x v="2"/>
    <x v="0"/>
    <x v="2"/>
    <x v="2"/>
    <x v="0"/>
    <x v="2"/>
    <x v="4"/>
    <x v="4"/>
    <x v="4"/>
    <x v="0"/>
    <x v="0"/>
    <x v="0"/>
    <x v="0"/>
    <x v="0"/>
    <x v="0"/>
    <x v="0"/>
    <x v="0"/>
    <x v="0"/>
    <x v="12"/>
    <x v="0"/>
    <x v="7"/>
    <x v="4"/>
    <x v="15"/>
    <x v="9"/>
    <x v="2"/>
    <x v="0"/>
    <x v="28"/>
    <x v="2"/>
    <x v="3"/>
  </r>
  <r>
    <x v="0"/>
    <s v="Kommunal"/>
    <x v="1"/>
    <x v="0"/>
    <x v="2"/>
    <x v="0"/>
    <x v="0"/>
    <x v="2"/>
    <x v="2"/>
    <x v="3"/>
    <x v="2"/>
    <x v="3"/>
    <x v="0"/>
    <x v="2"/>
    <x v="0"/>
    <x v="2"/>
    <x v="2"/>
    <x v="2"/>
    <x v="2"/>
    <x v="3"/>
    <x v="2"/>
    <x v="0"/>
    <x v="0"/>
    <x v="3"/>
    <x v="2"/>
    <x v="3"/>
    <x v="0"/>
    <x v="3"/>
    <x v="0"/>
    <x v="0"/>
    <x v="0"/>
    <x v="3"/>
    <x v="5"/>
    <x v="3"/>
    <x v="3"/>
    <x v="2"/>
    <x v="0"/>
    <x v="3"/>
    <x v="0"/>
    <x v="2"/>
    <x v="0"/>
    <x v="0"/>
    <x v="0"/>
    <x v="0"/>
    <x v="0"/>
    <x v="0"/>
    <x v="0"/>
    <x v="0"/>
    <x v="0"/>
    <x v="4"/>
    <x v="9"/>
    <x v="2"/>
    <x v="4"/>
    <x v="4"/>
    <x v="0"/>
    <x v="5"/>
    <x v="2"/>
    <x v="10"/>
    <x v="9"/>
    <x v="1"/>
  </r>
  <r>
    <x v="0"/>
    <s v="Kommunal"/>
    <x v="0"/>
    <x v="0"/>
    <x v="0"/>
    <x v="1"/>
    <x v="3"/>
    <x v="2"/>
    <x v="2"/>
    <x v="3"/>
    <x v="3"/>
    <x v="3"/>
    <x v="0"/>
    <x v="3"/>
    <x v="0"/>
    <x v="3"/>
    <x v="0"/>
    <x v="3"/>
    <x v="2"/>
    <x v="2"/>
    <x v="0"/>
    <x v="2"/>
    <x v="2"/>
    <x v="3"/>
    <x v="1"/>
    <x v="2"/>
    <x v="0"/>
    <x v="0"/>
    <x v="3"/>
    <x v="0"/>
    <x v="3"/>
    <x v="0"/>
    <x v="3"/>
    <x v="1"/>
    <x v="1"/>
    <x v="3"/>
    <x v="0"/>
    <x v="1"/>
    <x v="1"/>
    <x v="2"/>
    <x v="0"/>
    <x v="0"/>
    <x v="0"/>
    <x v="0"/>
    <x v="0"/>
    <x v="0"/>
    <x v="0"/>
    <x v="0"/>
    <x v="0"/>
    <x v="5"/>
    <x v="5"/>
    <x v="4"/>
    <x v="5"/>
    <x v="2"/>
    <x v="7"/>
    <x v="4"/>
    <x v="4"/>
    <x v="5"/>
    <x v="10"/>
    <x v="1"/>
  </r>
  <r>
    <x v="0"/>
    <s v="Kommunal"/>
    <x v="1"/>
    <x v="0"/>
    <x v="2"/>
    <x v="1"/>
    <x v="0"/>
    <x v="2"/>
    <x v="2"/>
    <x v="2"/>
    <x v="2"/>
    <x v="0"/>
    <x v="0"/>
    <x v="0"/>
    <x v="0"/>
    <x v="3"/>
    <x v="0"/>
    <x v="2"/>
    <x v="2"/>
    <x v="4"/>
    <x v="4"/>
    <x v="4"/>
    <x v="3"/>
    <x v="3"/>
    <x v="2"/>
    <x v="0"/>
    <x v="3"/>
    <x v="0"/>
    <x v="3"/>
    <x v="4"/>
    <x v="3"/>
    <x v="4"/>
    <x v="4"/>
    <x v="2"/>
    <x v="4"/>
    <x v="0"/>
    <x v="2"/>
    <x v="4"/>
    <x v="0"/>
    <x v="0"/>
    <x v="0"/>
    <x v="0"/>
    <x v="0"/>
    <x v="0"/>
    <x v="0"/>
    <x v="0"/>
    <x v="0"/>
    <x v="0"/>
    <x v="0"/>
    <x v="4"/>
    <x v="29"/>
    <x v="6"/>
    <x v="4"/>
    <x v="11"/>
    <x v="5"/>
    <x v="5"/>
    <x v="5"/>
    <x v="29"/>
    <x v="7"/>
    <x v="7"/>
  </r>
  <r>
    <x v="0"/>
    <s v="Kommunal"/>
    <x v="0"/>
    <x v="0"/>
    <x v="3"/>
    <x v="0"/>
    <x v="0"/>
    <x v="2"/>
    <x v="2"/>
    <x v="3"/>
    <x v="2"/>
    <x v="3"/>
    <x v="0"/>
    <x v="3"/>
    <x v="5"/>
    <x v="3"/>
    <x v="3"/>
    <x v="2"/>
    <x v="2"/>
    <x v="4"/>
    <x v="0"/>
    <x v="3"/>
    <x v="4"/>
    <x v="3"/>
    <x v="2"/>
    <x v="5"/>
    <x v="5"/>
    <x v="0"/>
    <x v="0"/>
    <x v="2"/>
    <x v="0"/>
    <x v="3"/>
    <x v="5"/>
    <x v="1"/>
    <x v="3"/>
    <x v="2"/>
    <x v="2"/>
    <x v="4"/>
    <x v="4"/>
    <x v="0"/>
    <x v="0"/>
    <x v="0"/>
    <x v="0"/>
    <x v="0"/>
    <x v="0"/>
    <x v="0"/>
    <x v="0"/>
    <x v="0"/>
    <x v="0"/>
    <x v="4"/>
    <x v="9"/>
    <x v="23"/>
    <x v="4"/>
    <x v="9"/>
    <x v="8"/>
    <x v="5"/>
    <x v="9"/>
    <x v="4"/>
    <x v="9"/>
    <x v="8"/>
  </r>
  <r>
    <x v="0"/>
    <s v="Kommunal"/>
    <x v="0"/>
    <x v="0"/>
    <x v="3"/>
    <x v="0"/>
    <x v="0"/>
    <x v="0"/>
    <x v="3"/>
    <x v="0"/>
    <x v="3"/>
    <x v="4"/>
    <x v="5"/>
    <x v="3"/>
    <x v="0"/>
    <x v="0"/>
    <x v="5"/>
    <x v="2"/>
    <x v="2"/>
    <x v="0"/>
    <x v="4"/>
    <x v="0"/>
    <x v="0"/>
    <x v="0"/>
    <x v="1"/>
    <x v="3"/>
    <x v="2"/>
    <x v="0"/>
    <x v="0"/>
    <x v="2"/>
    <x v="0"/>
    <x v="0"/>
    <x v="2"/>
    <x v="2"/>
    <x v="1"/>
    <x v="2"/>
    <x v="0"/>
    <x v="0"/>
    <x v="0"/>
    <x v="3"/>
    <x v="0"/>
    <x v="0"/>
    <x v="0"/>
    <x v="0"/>
    <x v="0"/>
    <x v="0"/>
    <x v="0"/>
    <x v="0"/>
    <x v="0"/>
    <x v="13"/>
    <x v="33"/>
    <x v="0"/>
    <x v="4"/>
    <x v="7"/>
    <x v="0"/>
    <x v="3"/>
    <x v="3"/>
    <x v="4"/>
    <x v="3"/>
    <x v="2"/>
  </r>
  <r>
    <x v="0"/>
    <s v="Kommunal"/>
    <x v="0"/>
    <x v="0"/>
    <x v="3"/>
    <x v="1"/>
    <x v="0"/>
    <x v="2"/>
    <x v="2"/>
    <x v="2"/>
    <x v="2"/>
    <x v="2"/>
    <x v="0"/>
    <x v="0"/>
    <x v="0"/>
    <x v="3"/>
    <x v="3"/>
    <x v="3"/>
    <x v="2"/>
    <x v="2"/>
    <x v="2"/>
    <x v="0"/>
    <x v="0"/>
    <x v="2"/>
    <x v="1"/>
    <x v="3"/>
    <x v="2"/>
    <x v="3"/>
    <x v="4"/>
    <x v="0"/>
    <x v="3"/>
    <x v="0"/>
    <x v="3"/>
    <x v="3"/>
    <x v="1"/>
    <x v="2"/>
    <x v="2"/>
    <x v="4"/>
    <x v="0"/>
    <x v="0"/>
    <x v="0"/>
    <x v="0"/>
    <x v="0"/>
    <x v="0"/>
    <x v="0"/>
    <x v="0"/>
    <x v="0"/>
    <x v="0"/>
    <x v="0"/>
    <x v="4"/>
    <x v="7"/>
    <x v="4"/>
    <x v="5"/>
    <x v="3"/>
    <x v="0"/>
    <x v="2"/>
    <x v="3"/>
    <x v="5"/>
    <x v="10"/>
    <x v="5"/>
  </r>
  <r>
    <x v="0"/>
    <s v="Kommunal"/>
    <x v="0"/>
    <x v="0"/>
    <x v="3"/>
    <x v="1"/>
    <x v="3"/>
    <x v="2"/>
    <x v="1"/>
    <x v="0"/>
    <x v="3"/>
    <x v="2"/>
    <x v="0"/>
    <x v="3"/>
    <x v="0"/>
    <x v="3"/>
    <x v="0"/>
    <x v="2"/>
    <x v="1"/>
    <x v="1"/>
    <x v="1"/>
    <x v="1"/>
    <x v="0"/>
    <x v="0"/>
    <x v="1"/>
    <x v="3"/>
    <x v="5"/>
    <x v="0"/>
    <x v="0"/>
    <x v="2"/>
    <x v="0"/>
    <x v="0"/>
    <x v="4"/>
    <x v="3"/>
    <x v="1"/>
    <x v="0"/>
    <x v="4"/>
    <x v="4"/>
    <x v="3"/>
    <x v="1"/>
    <x v="0"/>
    <x v="0"/>
    <x v="0"/>
    <x v="0"/>
    <x v="0"/>
    <x v="0"/>
    <x v="0"/>
    <x v="0"/>
    <x v="0"/>
    <x v="10"/>
    <x v="3"/>
    <x v="4"/>
    <x v="3"/>
    <x v="1"/>
    <x v="0"/>
    <x v="3"/>
    <x v="7"/>
    <x v="4"/>
    <x v="12"/>
    <x v="5"/>
  </r>
  <r>
    <x v="0"/>
    <s v="Kommunal"/>
    <x v="0"/>
    <x v="0"/>
    <x v="3"/>
    <x v="3"/>
    <x v="2"/>
    <x v="0"/>
    <x v="2"/>
    <x v="2"/>
    <x v="2"/>
    <x v="0"/>
    <x v="2"/>
    <x v="1"/>
    <x v="2"/>
    <x v="0"/>
    <x v="0"/>
    <x v="2"/>
    <x v="2"/>
    <x v="3"/>
    <x v="5"/>
    <x v="2"/>
    <x v="3"/>
    <x v="0"/>
    <x v="1"/>
    <x v="0"/>
    <x v="3"/>
    <x v="3"/>
    <x v="3"/>
    <x v="3"/>
    <x v="4"/>
    <x v="0"/>
    <x v="0"/>
    <x v="2"/>
    <x v="2"/>
    <x v="3"/>
    <x v="0"/>
    <x v="2"/>
    <x v="0"/>
    <x v="4"/>
    <x v="0"/>
    <x v="0"/>
    <x v="0"/>
    <x v="0"/>
    <x v="0"/>
    <x v="0"/>
    <x v="0"/>
    <x v="0"/>
    <x v="0"/>
    <x v="0"/>
    <x v="34"/>
    <x v="24"/>
    <x v="4"/>
    <x v="16"/>
    <x v="6"/>
    <x v="3"/>
    <x v="5"/>
    <x v="30"/>
    <x v="0"/>
    <x v="3"/>
  </r>
  <r>
    <x v="0"/>
    <s v="Kommunal"/>
    <x v="0"/>
    <x v="0"/>
    <x v="3"/>
    <x v="1"/>
    <x v="0"/>
    <x v="2"/>
    <x v="0"/>
    <x v="3"/>
    <x v="2"/>
    <x v="2"/>
    <x v="4"/>
    <x v="3"/>
    <x v="0"/>
    <x v="2"/>
    <x v="3"/>
    <x v="2"/>
    <x v="2"/>
    <x v="3"/>
    <x v="2"/>
    <x v="0"/>
    <x v="0"/>
    <x v="2"/>
    <x v="0"/>
    <x v="3"/>
    <x v="5"/>
    <x v="0"/>
    <x v="0"/>
    <x v="0"/>
    <x v="3"/>
    <x v="0"/>
    <x v="2"/>
    <x v="0"/>
    <x v="0"/>
    <x v="2"/>
    <x v="0"/>
    <x v="0"/>
    <x v="2"/>
    <x v="2"/>
    <x v="0"/>
    <x v="0"/>
    <x v="0"/>
    <x v="0"/>
    <x v="0"/>
    <x v="0"/>
    <x v="0"/>
    <x v="0"/>
    <x v="0"/>
    <x v="3"/>
    <x v="35"/>
    <x v="11"/>
    <x v="4"/>
    <x v="4"/>
    <x v="0"/>
    <x v="2"/>
    <x v="7"/>
    <x v="12"/>
    <x v="3"/>
    <x v="0"/>
  </r>
  <r>
    <x v="0"/>
    <s v="Kommunal"/>
    <x v="0"/>
    <x v="0"/>
    <x v="3"/>
    <x v="0"/>
    <x v="2"/>
    <x v="0"/>
    <x v="2"/>
    <x v="2"/>
    <x v="3"/>
    <x v="4"/>
    <x v="2"/>
    <x v="3"/>
    <x v="2"/>
    <x v="4"/>
    <x v="5"/>
    <x v="2"/>
    <x v="0"/>
    <x v="1"/>
    <x v="0"/>
    <x v="3"/>
    <x v="0"/>
    <x v="2"/>
    <x v="1"/>
    <x v="0"/>
    <x v="3"/>
    <x v="0"/>
    <x v="0"/>
    <x v="2"/>
    <x v="0"/>
    <x v="2"/>
    <x v="3"/>
    <x v="1"/>
    <x v="1"/>
    <x v="0"/>
    <x v="2"/>
    <x v="4"/>
    <x v="2"/>
    <x v="4"/>
    <x v="0"/>
    <x v="0"/>
    <x v="0"/>
    <x v="0"/>
    <x v="0"/>
    <x v="0"/>
    <x v="0"/>
    <x v="0"/>
    <x v="0"/>
    <x v="0"/>
    <x v="36"/>
    <x v="25"/>
    <x v="6"/>
    <x v="17"/>
    <x v="3"/>
    <x v="2"/>
    <x v="5"/>
    <x v="4"/>
    <x v="5"/>
    <x v="1"/>
  </r>
  <r>
    <x v="0"/>
    <s v="Kommunal"/>
    <x v="0"/>
    <x v="0"/>
    <x v="3"/>
    <x v="1"/>
    <x v="4"/>
    <x v="3"/>
    <x v="0"/>
    <x v="2"/>
    <x v="3"/>
    <x v="0"/>
    <x v="5"/>
    <x v="4"/>
    <x v="3"/>
    <x v="4"/>
    <x v="4"/>
    <x v="2"/>
    <x v="2"/>
    <x v="0"/>
    <x v="3"/>
    <x v="0"/>
    <x v="0"/>
    <x v="2"/>
    <x v="4"/>
    <x v="2"/>
    <x v="1"/>
    <x v="3"/>
    <x v="4"/>
    <x v="2"/>
    <x v="3"/>
    <x v="0"/>
    <x v="2"/>
    <x v="2"/>
    <x v="4"/>
    <x v="0"/>
    <x v="2"/>
    <x v="0"/>
    <x v="2"/>
    <x v="2"/>
    <x v="0"/>
    <x v="0"/>
    <x v="0"/>
    <x v="0"/>
    <x v="0"/>
    <x v="0"/>
    <x v="0"/>
    <x v="0"/>
    <x v="0"/>
    <x v="11"/>
    <x v="37"/>
    <x v="10"/>
    <x v="4"/>
    <x v="6"/>
    <x v="0"/>
    <x v="3"/>
    <x v="4"/>
    <x v="31"/>
    <x v="3"/>
    <x v="7"/>
  </r>
  <r>
    <x v="0"/>
    <s v="Kommunal"/>
    <x v="0"/>
    <x v="0"/>
    <x v="3"/>
    <x v="0"/>
    <x v="0"/>
    <x v="2"/>
    <x v="2"/>
    <x v="3"/>
    <x v="2"/>
    <x v="2"/>
    <x v="4"/>
    <x v="2"/>
    <x v="5"/>
    <x v="2"/>
    <x v="3"/>
    <x v="3"/>
    <x v="3"/>
    <x v="2"/>
    <x v="2"/>
    <x v="3"/>
    <x v="0"/>
    <x v="1"/>
    <x v="0"/>
    <x v="3"/>
    <x v="0"/>
    <x v="0"/>
    <x v="0"/>
    <x v="2"/>
    <x v="2"/>
    <x v="2"/>
    <x v="0"/>
    <x v="3"/>
    <x v="3"/>
    <x v="2"/>
    <x v="0"/>
    <x v="0"/>
    <x v="2"/>
    <x v="2"/>
    <x v="0"/>
    <x v="0"/>
    <x v="0"/>
    <x v="0"/>
    <x v="0"/>
    <x v="0"/>
    <x v="0"/>
    <x v="0"/>
    <x v="0"/>
    <x v="4"/>
    <x v="35"/>
    <x v="2"/>
    <x v="4"/>
    <x v="3"/>
    <x v="3"/>
    <x v="1"/>
    <x v="2"/>
    <x v="0"/>
    <x v="2"/>
    <x v="1"/>
  </r>
  <r>
    <x v="0"/>
    <s v="Kommunal"/>
    <x v="0"/>
    <x v="0"/>
    <x v="3"/>
    <x v="0"/>
    <x v="0"/>
    <x v="4"/>
    <x v="2"/>
    <x v="3"/>
    <x v="2"/>
    <x v="2"/>
    <x v="4"/>
    <x v="2"/>
    <x v="0"/>
    <x v="2"/>
    <x v="2"/>
    <x v="3"/>
    <x v="3"/>
    <x v="4"/>
    <x v="2"/>
    <x v="3"/>
    <x v="4"/>
    <x v="2"/>
    <x v="1"/>
    <x v="3"/>
    <x v="2"/>
    <x v="0"/>
    <x v="0"/>
    <x v="2"/>
    <x v="0"/>
    <x v="3"/>
    <x v="2"/>
    <x v="1"/>
    <x v="1"/>
    <x v="3"/>
    <x v="0"/>
    <x v="3"/>
    <x v="2"/>
    <x v="2"/>
    <x v="0"/>
    <x v="0"/>
    <x v="0"/>
    <x v="0"/>
    <x v="0"/>
    <x v="0"/>
    <x v="0"/>
    <x v="0"/>
    <x v="0"/>
    <x v="5"/>
    <x v="35"/>
    <x v="2"/>
    <x v="4"/>
    <x v="12"/>
    <x v="8"/>
    <x v="2"/>
    <x v="3"/>
    <x v="4"/>
    <x v="15"/>
    <x v="1"/>
  </r>
  <r>
    <x v="0"/>
    <s v="Kommunal"/>
    <x v="0"/>
    <x v="0"/>
    <x v="3"/>
    <x v="1"/>
    <x v="2"/>
    <x v="0"/>
    <x v="2"/>
    <x v="2"/>
    <x v="3"/>
    <x v="2"/>
    <x v="0"/>
    <x v="3"/>
    <x v="0"/>
    <x v="3"/>
    <x v="3"/>
    <x v="2"/>
    <x v="2"/>
    <x v="2"/>
    <x v="2"/>
    <x v="0"/>
    <x v="0"/>
    <x v="0"/>
    <x v="4"/>
    <x v="3"/>
    <x v="2"/>
    <x v="0"/>
    <x v="4"/>
    <x v="2"/>
    <x v="0"/>
    <x v="2"/>
    <x v="0"/>
    <x v="3"/>
    <x v="4"/>
    <x v="2"/>
    <x v="0"/>
    <x v="4"/>
    <x v="2"/>
    <x v="0"/>
    <x v="0"/>
    <x v="0"/>
    <x v="0"/>
    <x v="0"/>
    <x v="0"/>
    <x v="0"/>
    <x v="0"/>
    <x v="0"/>
    <x v="0"/>
    <x v="0"/>
    <x v="12"/>
    <x v="5"/>
    <x v="4"/>
    <x v="3"/>
    <x v="0"/>
    <x v="0"/>
    <x v="3"/>
    <x v="24"/>
    <x v="2"/>
    <x v="9"/>
  </r>
  <r>
    <x v="0"/>
    <s v="Kommunal"/>
    <x v="0"/>
    <x v="0"/>
    <x v="3"/>
    <x v="1"/>
    <x v="2"/>
    <x v="0"/>
    <x v="4"/>
    <x v="0"/>
    <x v="3"/>
    <x v="0"/>
    <x v="0"/>
    <x v="5"/>
    <x v="3"/>
    <x v="0"/>
    <x v="0"/>
    <x v="2"/>
    <x v="3"/>
    <x v="4"/>
    <x v="4"/>
    <x v="4"/>
    <x v="0"/>
    <x v="0"/>
    <x v="4"/>
    <x v="3"/>
    <x v="0"/>
    <x v="0"/>
    <x v="3"/>
    <x v="0"/>
    <x v="3"/>
    <x v="0"/>
    <x v="4"/>
    <x v="4"/>
    <x v="4"/>
    <x v="2"/>
    <x v="2"/>
    <x v="2"/>
    <x v="2"/>
    <x v="4"/>
    <x v="0"/>
    <x v="0"/>
    <x v="0"/>
    <x v="0"/>
    <x v="0"/>
    <x v="0"/>
    <x v="0"/>
    <x v="0"/>
    <x v="0"/>
    <x v="12"/>
    <x v="24"/>
    <x v="22"/>
    <x v="3"/>
    <x v="11"/>
    <x v="4"/>
    <x v="0"/>
    <x v="2"/>
    <x v="5"/>
    <x v="12"/>
    <x v="6"/>
  </r>
  <r>
    <x v="0"/>
    <s v="Kommunal"/>
    <x v="0"/>
    <x v="0"/>
    <x v="3"/>
    <x v="1"/>
    <x v="0"/>
    <x v="2"/>
    <x v="0"/>
    <x v="3"/>
    <x v="3"/>
    <x v="2"/>
    <x v="0"/>
    <x v="0"/>
    <x v="2"/>
    <x v="0"/>
    <x v="0"/>
    <x v="2"/>
    <x v="1"/>
    <x v="4"/>
    <x v="0"/>
    <x v="0"/>
    <x v="0"/>
    <x v="2"/>
    <x v="1"/>
    <x v="3"/>
    <x v="2"/>
    <x v="3"/>
    <x v="4"/>
    <x v="3"/>
    <x v="3"/>
    <x v="0"/>
    <x v="0"/>
    <x v="2"/>
    <x v="4"/>
    <x v="2"/>
    <x v="1"/>
    <x v="1"/>
    <x v="1"/>
    <x v="1"/>
    <x v="0"/>
    <x v="0"/>
    <x v="0"/>
    <x v="0"/>
    <x v="0"/>
    <x v="0"/>
    <x v="0"/>
    <x v="0"/>
    <x v="0"/>
    <x v="3"/>
    <x v="7"/>
    <x v="7"/>
    <x v="3"/>
    <x v="9"/>
    <x v="0"/>
    <x v="2"/>
    <x v="3"/>
    <x v="3"/>
    <x v="0"/>
    <x v="7"/>
  </r>
  <r>
    <x v="0"/>
    <s v="Kommunal"/>
    <x v="0"/>
    <x v="0"/>
    <x v="3"/>
    <x v="1"/>
    <x v="2"/>
    <x v="2"/>
    <x v="2"/>
    <x v="0"/>
    <x v="3"/>
    <x v="0"/>
    <x v="2"/>
    <x v="0"/>
    <x v="0"/>
    <x v="3"/>
    <x v="0"/>
    <x v="0"/>
    <x v="2"/>
    <x v="2"/>
    <x v="0"/>
    <x v="2"/>
    <x v="2"/>
    <x v="2"/>
    <x v="1"/>
    <x v="3"/>
    <x v="0"/>
    <x v="3"/>
    <x v="4"/>
    <x v="0"/>
    <x v="2"/>
    <x v="0"/>
    <x v="4"/>
    <x v="2"/>
    <x v="1"/>
    <x v="2"/>
    <x v="4"/>
    <x v="4"/>
    <x v="4"/>
    <x v="0"/>
    <x v="0"/>
    <x v="0"/>
    <x v="0"/>
    <x v="0"/>
    <x v="0"/>
    <x v="0"/>
    <x v="0"/>
    <x v="0"/>
    <x v="0"/>
    <x v="3"/>
    <x v="30"/>
    <x v="6"/>
    <x v="2"/>
    <x v="2"/>
    <x v="7"/>
    <x v="2"/>
    <x v="2"/>
    <x v="32"/>
    <x v="12"/>
    <x v="2"/>
  </r>
  <r>
    <x v="0"/>
    <s v="Kommunal"/>
    <x v="0"/>
    <x v="0"/>
    <x v="3"/>
    <x v="0"/>
    <x v="0"/>
    <x v="2"/>
    <x v="3"/>
    <x v="2"/>
    <x v="4"/>
    <x v="3"/>
    <x v="0"/>
    <x v="3"/>
    <x v="5"/>
    <x v="3"/>
    <x v="3"/>
    <x v="2"/>
    <x v="4"/>
    <x v="2"/>
    <x v="2"/>
    <x v="3"/>
    <x v="2"/>
    <x v="3"/>
    <x v="2"/>
    <x v="3"/>
    <x v="0"/>
    <x v="0"/>
    <x v="0"/>
    <x v="2"/>
    <x v="3"/>
    <x v="0"/>
    <x v="3"/>
    <x v="3"/>
    <x v="3"/>
    <x v="2"/>
    <x v="3"/>
    <x v="3"/>
    <x v="2"/>
    <x v="2"/>
    <x v="0"/>
    <x v="0"/>
    <x v="0"/>
    <x v="0"/>
    <x v="0"/>
    <x v="0"/>
    <x v="0"/>
    <x v="0"/>
    <x v="0"/>
    <x v="6"/>
    <x v="38"/>
    <x v="23"/>
    <x v="9"/>
    <x v="3"/>
    <x v="9"/>
    <x v="5"/>
    <x v="2"/>
    <x v="25"/>
    <x v="10"/>
    <x v="1"/>
  </r>
  <r>
    <x v="0"/>
    <s v="Kommunal"/>
    <x v="0"/>
    <x v="0"/>
    <x v="3"/>
    <x v="0"/>
    <x v="3"/>
    <x v="2"/>
    <x v="0"/>
    <x v="2"/>
    <x v="2"/>
    <x v="2"/>
    <x v="0"/>
    <x v="3"/>
    <x v="0"/>
    <x v="3"/>
    <x v="0"/>
    <x v="3"/>
    <x v="2"/>
    <x v="2"/>
    <x v="2"/>
    <x v="0"/>
    <x v="0"/>
    <x v="2"/>
    <x v="2"/>
    <x v="3"/>
    <x v="0"/>
    <x v="0"/>
    <x v="0"/>
    <x v="2"/>
    <x v="0"/>
    <x v="3"/>
    <x v="5"/>
    <x v="1"/>
    <x v="1"/>
    <x v="2"/>
    <x v="2"/>
    <x v="0"/>
    <x v="2"/>
    <x v="2"/>
    <x v="0"/>
    <x v="0"/>
    <x v="0"/>
    <x v="0"/>
    <x v="0"/>
    <x v="0"/>
    <x v="0"/>
    <x v="0"/>
    <x v="0"/>
    <x v="13"/>
    <x v="7"/>
    <x v="4"/>
    <x v="5"/>
    <x v="3"/>
    <x v="0"/>
    <x v="4"/>
    <x v="2"/>
    <x v="4"/>
    <x v="9"/>
    <x v="1"/>
  </r>
  <r>
    <x v="0"/>
    <s v="Kommunal"/>
    <x v="0"/>
    <x v="0"/>
    <x v="3"/>
    <x v="1"/>
    <x v="2"/>
    <x v="0"/>
    <x v="2"/>
    <x v="2"/>
    <x v="0"/>
    <x v="2"/>
    <x v="0"/>
    <x v="3"/>
    <x v="0"/>
    <x v="3"/>
    <x v="5"/>
    <x v="2"/>
    <x v="3"/>
    <x v="2"/>
    <x v="4"/>
    <x v="0"/>
    <x v="0"/>
    <x v="2"/>
    <x v="1"/>
    <x v="2"/>
    <x v="0"/>
    <x v="3"/>
    <x v="4"/>
    <x v="3"/>
    <x v="2"/>
    <x v="0"/>
    <x v="2"/>
    <x v="2"/>
    <x v="2"/>
    <x v="4"/>
    <x v="2"/>
    <x v="4"/>
    <x v="4"/>
    <x v="4"/>
    <x v="0"/>
    <x v="0"/>
    <x v="0"/>
    <x v="0"/>
    <x v="0"/>
    <x v="0"/>
    <x v="0"/>
    <x v="0"/>
    <x v="0"/>
    <x v="0"/>
    <x v="3"/>
    <x v="6"/>
    <x v="3"/>
    <x v="14"/>
    <x v="0"/>
    <x v="2"/>
    <x v="4"/>
    <x v="5"/>
    <x v="3"/>
    <x v="3"/>
  </r>
  <r>
    <x v="0"/>
    <s v="Kommunal"/>
    <x v="0"/>
    <x v="0"/>
    <x v="3"/>
    <x v="1"/>
    <x v="2"/>
    <x v="0"/>
    <x v="4"/>
    <x v="2"/>
    <x v="0"/>
    <x v="0"/>
    <x v="5"/>
    <x v="0"/>
    <x v="2"/>
    <x v="0"/>
    <x v="0"/>
    <x v="0"/>
    <x v="0"/>
    <x v="4"/>
    <x v="5"/>
    <x v="2"/>
    <x v="1"/>
    <x v="0"/>
    <x v="1"/>
    <x v="2"/>
    <x v="0"/>
    <x v="3"/>
    <x v="4"/>
    <x v="3"/>
    <x v="3"/>
    <x v="4"/>
    <x v="4"/>
    <x v="0"/>
    <x v="4"/>
    <x v="0"/>
    <x v="2"/>
    <x v="2"/>
    <x v="0"/>
    <x v="0"/>
    <x v="0"/>
    <x v="0"/>
    <x v="0"/>
    <x v="0"/>
    <x v="0"/>
    <x v="0"/>
    <x v="0"/>
    <x v="0"/>
    <x v="0"/>
    <x v="12"/>
    <x v="22"/>
    <x v="7"/>
    <x v="0"/>
    <x v="15"/>
    <x v="7"/>
    <x v="3"/>
    <x v="4"/>
    <x v="3"/>
    <x v="7"/>
    <x v="6"/>
  </r>
  <r>
    <x v="0"/>
    <s v="Kommunal"/>
    <x v="0"/>
    <x v="0"/>
    <x v="3"/>
    <x v="0"/>
    <x v="2"/>
    <x v="0"/>
    <x v="2"/>
    <x v="2"/>
    <x v="3"/>
    <x v="2"/>
    <x v="0"/>
    <x v="3"/>
    <x v="0"/>
    <x v="0"/>
    <x v="0"/>
    <x v="2"/>
    <x v="3"/>
    <x v="4"/>
    <x v="0"/>
    <x v="0"/>
    <x v="0"/>
    <x v="2"/>
    <x v="2"/>
    <x v="3"/>
    <x v="2"/>
    <x v="0"/>
    <x v="0"/>
    <x v="0"/>
    <x v="2"/>
    <x v="2"/>
    <x v="0"/>
    <x v="3"/>
    <x v="2"/>
    <x v="0"/>
    <x v="0"/>
    <x v="0"/>
    <x v="0"/>
    <x v="0"/>
    <x v="0"/>
    <x v="0"/>
    <x v="0"/>
    <x v="0"/>
    <x v="0"/>
    <x v="0"/>
    <x v="0"/>
    <x v="0"/>
    <x v="0"/>
    <x v="0"/>
    <x v="12"/>
    <x v="3"/>
    <x v="3"/>
    <x v="9"/>
    <x v="0"/>
    <x v="4"/>
    <x v="3"/>
    <x v="2"/>
    <x v="2"/>
    <x v="2"/>
  </r>
  <r>
    <x v="0"/>
    <s v="Kommunal"/>
    <x v="0"/>
    <x v="0"/>
    <x v="3"/>
    <x v="0"/>
    <x v="0"/>
    <x v="0"/>
    <x v="2"/>
    <x v="2"/>
    <x v="2"/>
    <x v="2"/>
    <x v="0"/>
    <x v="2"/>
    <x v="2"/>
    <x v="2"/>
    <x v="3"/>
    <x v="3"/>
    <x v="2"/>
    <x v="4"/>
    <x v="2"/>
    <x v="0"/>
    <x v="0"/>
    <x v="2"/>
    <x v="1"/>
    <x v="3"/>
    <x v="2"/>
    <x v="0"/>
    <x v="0"/>
    <x v="2"/>
    <x v="0"/>
    <x v="3"/>
    <x v="0"/>
    <x v="1"/>
    <x v="3"/>
    <x v="2"/>
    <x v="0"/>
    <x v="3"/>
    <x v="2"/>
    <x v="2"/>
    <x v="0"/>
    <x v="0"/>
    <x v="0"/>
    <x v="0"/>
    <x v="0"/>
    <x v="0"/>
    <x v="0"/>
    <x v="0"/>
    <x v="0"/>
    <x v="3"/>
    <x v="7"/>
    <x v="11"/>
    <x v="5"/>
    <x v="12"/>
    <x v="0"/>
    <x v="2"/>
    <x v="3"/>
    <x v="4"/>
    <x v="6"/>
    <x v="8"/>
  </r>
  <r>
    <x v="0"/>
    <s v="Kommunal"/>
    <x v="0"/>
    <x v="0"/>
    <x v="3"/>
    <x v="1"/>
    <x v="0"/>
    <x v="2"/>
    <x v="2"/>
    <x v="3"/>
    <x v="2"/>
    <x v="3"/>
    <x v="0"/>
    <x v="2"/>
    <x v="0"/>
    <x v="3"/>
    <x v="3"/>
    <x v="3"/>
    <x v="2"/>
    <x v="2"/>
    <x v="2"/>
    <x v="0"/>
    <x v="4"/>
    <x v="3"/>
    <x v="2"/>
    <x v="3"/>
    <x v="2"/>
    <x v="0"/>
    <x v="0"/>
    <x v="2"/>
    <x v="2"/>
    <x v="2"/>
    <x v="3"/>
    <x v="3"/>
    <x v="1"/>
    <x v="2"/>
    <x v="0"/>
    <x v="0"/>
    <x v="2"/>
    <x v="0"/>
    <x v="0"/>
    <x v="0"/>
    <x v="0"/>
    <x v="0"/>
    <x v="0"/>
    <x v="0"/>
    <x v="0"/>
    <x v="0"/>
    <x v="0"/>
    <x v="4"/>
    <x v="9"/>
    <x v="23"/>
    <x v="5"/>
    <x v="3"/>
    <x v="3"/>
    <x v="5"/>
    <x v="3"/>
    <x v="0"/>
    <x v="5"/>
    <x v="5"/>
  </r>
  <r>
    <x v="0"/>
    <s v="Kommunal"/>
    <x v="0"/>
    <x v="0"/>
    <x v="3"/>
    <x v="1"/>
    <x v="0"/>
    <x v="2"/>
    <x v="0"/>
    <x v="3"/>
    <x v="3"/>
    <x v="2"/>
    <x v="0"/>
    <x v="3"/>
    <x v="2"/>
    <x v="0"/>
    <x v="0"/>
    <x v="2"/>
    <x v="2"/>
    <x v="4"/>
    <x v="0"/>
    <x v="2"/>
    <x v="2"/>
    <x v="2"/>
    <x v="1"/>
    <x v="3"/>
    <x v="0"/>
    <x v="0"/>
    <x v="0"/>
    <x v="0"/>
    <x v="2"/>
    <x v="0"/>
    <x v="2"/>
    <x v="2"/>
    <x v="2"/>
    <x v="0"/>
    <x v="0"/>
    <x v="0"/>
    <x v="0"/>
    <x v="0"/>
    <x v="0"/>
    <x v="0"/>
    <x v="0"/>
    <x v="0"/>
    <x v="0"/>
    <x v="0"/>
    <x v="0"/>
    <x v="0"/>
    <x v="0"/>
    <x v="3"/>
    <x v="7"/>
    <x v="0"/>
    <x v="4"/>
    <x v="9"/>
    <x v="7"/>
    <x v="2"/>
    <x v="2"/>
    <x v="2"/>
    <x v="3"/>
    <x v="3"/>
  </r>
  <r>
    <x v="0"/>
    <s v="Kommunal"/>
    <x v="2"/>
    <x v="0"/>
    <x v="4"/>
    <x v="3"/>
    <x v="1"/>
    <x v="1"/>
    <x v="1"/>
    <x v="1"/>
    <x v="1"/>
    <x v="1"/>
    <x v="1"/>
    <x v="1"/>
    <x v="1"/>
    <x v="4"/>
    <x v="4"/>
    <x v="1"/>
    <x v="1"/>
    <x v="0"/>
    <x v="3"/>
    <x v="4"/>
    <x v="3"/>
    <x v="0"/>
    <x v="0"/>
    <x v="4"/>
    <x v="4"/>
    <x v="1"/>
    <x v="1"/>
    <x v="1"/>
    <x v="1"/>
    <x v="1"/>
    <x v="1"/>
    <x v="0"/>
    <x v="0"/>
    <x v="1"/>
    <x v="1"/>
    <x v="1"/>
    <x v="1"/>
    <x v="1"/>
    <x v="0"/>
    <x v="0"/>
    <x v="0"/>
    <x v="0"/>
    <x v="0"/>
    <x v="0"/>
    <x v="0"/>
    <x v="0"/>
    <x v="0"/>
    <x v="1"/>
    <x v="1"/>
    <x v="10"/>
    <x v="1"/>
    <x v="6"/>
    <x v="5"/>
    <x v="0"/>
    <x v="6"/>
    <x v="1"/>
    <x v="1"/>
    <x v="0"/>
  </r>
  <r>
    <x v="0"/>
    <s v="Kommunal"/>
    <x v="0"/>
    <x v="0"/>
    <x v="5"/>
    <x v="1"/>
    <x v="2"/>
    <x v="1"/>
    <x v="1"/>
    <x v="1"/>
    <x v="3"/>
    <x v="4"/>
    <x v="5"/>
    <x v="0"/>
    <x v="1"/>
    <x v="0"/>
    <x v="5"/>
    <x v="2"/>
    <x v="3"/>
    <x v="2"/>
    <x v="5"/>
    <x v="2"/>
    <x v="0"/>
    <x v="2"/>
    <x v="1"/>
    <x v="3"/>
    <x v="2"/>
    <x v="0"/>
    <x v="2"/>
    <x v="2"/>
    <x v="3"/>
    <x v="0"/>
    <x v="0"/>
    <x v="2"/>
    <x v="2"/>
    <x v="0"/>
    <x v="0"/>
    <x v="4"/>
    <x v="0"/>
    <x v="0"/>
    <x v="0"/>
    <x v="0"/>
    <x v="0"/>
    <x v="0"/>
    <x v="0"/>
    <x v="0"/>
    <x v="0"/>
    <x v="0"/>
    <x v="0"/>
    <x v="2"/>
    <x v="8"/>
    <x v="26"/>
    <x v="3"/>
    <x v="13"/>
    <x v="2"/>
    <x v="2"/>
    <x v="3"/>
    <x v="18"/>
    <x v="0"/>
    <x v="3"/>
  </r>
  <r>
    <x v="0"/>
    <s v="Kommunal"/>
    <x v="0"/>
    <x v="0"/>
    <x v="5"/>
    <x v="0"/>
    <x v="0"/>
    <x v="2"/>
    <x v="4"/>
    <x v="3"/>
    <x v="4"/>
    <x v="2"/>
    <x v="0"/>
    <x v="3"/>
    <x v="0"/>
    <x v="2"/>
    <x v="3"/>
    <x v="2"/>
    <x v="2"/>
    <x v="2"/>
    <x v="2"/>
    <x v="0"/>
    <x v="0"/>
    <x v="2"/>
    <x v="1"/>
    <x v="3"/>
    <x v="2"/>
    <x v="0"/>
    <x v="0"/>
    <x v="2"/>
    <x v="0"/>
    <x v="2"/>
    <x v="2"/>
    <x v="1"/>
    <x v="1"/>
    <x v="3"/>
    <x v="2"/>
    <x v="4"/>
    <x v="2"/>
    <x v="0"/>
    <x v="0"/>
    <x v="0"/>
    <x v="0"/>
    <x v="0"/>
    <x v="0"/>
    <x v="0"/>
    <x v="0"/>
    <x v="0"/>
    <x v="0"/>
    <x v="7"/>
    <x v="38"/>
    <x v="11"/>
    <x v="4"/>
    <x v="3"/>
    <x v="0"/>
    <x v="2"/>
    <x v="3"/>
    <x v="4"/>
    <x v="4"/>
    <x v="1"/>
  </r>
  <r>
    <x v="0"/>
    <s v="Kommunal"/>
    <x v="0"/>
    <x v="0"/>
    <x v="5"/>
    <x v="1"/>
    <x v="2"/>
    <x v="0"/>
    <x v="0"/>
    <x v="0"/>
    <x v="3"/>
    <x v="2"/>
    <x v="2"/>
    <x v="3"/>
    <x v="2"/>
    <x v="0"/>
    <x v="0"/>
    <x v="0"/>
    <x v="3"/>
    <x v="4"/>
    <x v="0"/>
    <x v="0"/>
    <x v="2"/>
    <x v="2"/>
    <x v="1"/>
    <x v="2"/>
    <x v="0"/>
    <x v="0"/>
    <x v="0"/>
    <x v="3"/>
    <x v="4"/>
    <x v="4"/>
    <x v="2"/>
    <x v="4"/>
    <x v="2"/>
    <x v="0"/>
    <x v="2"/>
    <x v="0"/>
    <x v="0"/>
    <x v="0"/>
    <x v="0"/>
    <x v="0"/>
    <x v="0"/>
    <x v="0"/>
    <x v="0"/>
    <x v="0"/>
    <x v="0"/>
    <x v="0"/>
    <x v="0"/>
    <x v="2"/>
    <x v="8"/>
    <x v="0"/>
    <x v="6"/>
    <x v="9"/>
    <x v="2"/>
    <x v="2"/>
    <x v="4"/>
    <x v="18"/>
    <x v="8"/>
    <x v="7"/>
  </r>
  <r>
    <x v="0"/>
    <s v="Kommunal"/>
    <x v="0"/>
    <x v="0"/>
    <x v="5"/>
    <x v="1"/>
    <x v="4"/>
    <x v="3"/>
    <x v="2"/>
    <x v="2"/>
    <x v="3"/>
    <x v="2"/>
    <x v="0"/>
    <x v="0"/>
    <x v="2"/>
    <x v="0"/>
    <x v="5"/>
    <x v="3"/>
    <x v="2"/>
    <x v="2"/>
    <x v="4"/>
    <x v="1"/>
    <x v="1"/>
    <x v="3"/>
    <x v="2"/>
    <x v="3"/>
    <x v="2"/>
    <x v="3"/>
    <x v="0"/>
    <x v="0"/>
    <x v="0"/>
    <x v="1"/>
    <x v="1"/>
    <x v="0"/>
    <x v="0"/>
    <x v="4"/>
    <x v="2"/>
    <x v="2"/>
    <x v="2"/>
    <x v="0"/>
    <x v="0"/>
    <x v="0"/>
    <x v="0"/>
    <x v="0"/>
    <x v="0"/>
    <x v="0"/>
    <x v="0"/>
    <x v="0"/>
    <x v="0"/>
    <x v="14"/>
    <x v="12"/>
    <x v="15"/>
    <x v="5"/>
    <x v="14"/>
    <x v="1"/>
    <x v="5"/>
    <x v="3"/>
    <x v="10"/>
    <x v="1"/>
    <x v="0"/>
  </r>
  <r>
    <x v="0"/>
    <s v="Kommunal"/>
    <x v="0"/>
    <x v="0"/>
    <x v="5"/>
    <x v="0"/>
    <x v="0"/>
    <x v="0"/>
    <x v="0"/>
    <x v="3"/>
    <x v="2"/>
    <x v="0"/>
    <x v="0"/>
    <x v="3"/>
    <x v="5"/>
    <x v="2"/>
    <x v="3"/>
    <x v="3"/>
    <x v="3"/>
    <x v="4"/>
    <x v="2"/>
    <x v="0"/>
    <x v="2"/>
    <x v="2"/>
    <x v="4"/>
    <x v="2"/>
    <x v="2"/>
    <x v="0"/>
    <x v="0"/>
    <x v="0"/>
    <x v="2"/>
    <x v="2"/>
    <x v="2"/>
    <x v="3"/>
    <x v="2"/>
    <x v="2"/>
    <x v="0"/>
    <x v="4"/>
    <x v="2"/>
    <x v="0"/>
    <x v="0"/>
    <x v="0"/>
    <x v="0"/>
    <x v="0"/>
    <x v="0"/>
    <x v="0"/>
    <x v="0"/>
    <x v="0"/>
    <x v="0"/>
    <x v="0"/>
    <x v="39"/>
    <x v="19"/>
    <x v="4"/>
    <x v="12"/>
    <x v="2"/>
    <x v="3"/>
    <x v="2"/>
    <x v="2"/>
    <x v="4"/>
    <x v="2"/>
  </r>
  <r>
    <x v="0"/>
    <s v="Kommunal"/>
    <x v="0"/>
    <x v="0"/>
    <x v="5"/>
    <x v="0"/>
    <x v="3"/>
    <x v="2"/>
    <x v="0"/>
    <x v="2"/>
    <x v="3"/>
    <x v="4"/>
    <x v="0"/>
    <x v="3"/>
    <x v="0"/>
    <x v="2"/>
    <x v="2"/>
    <x v="2"/>
    <x v="3"/>
    <x v="2"/>
    <x v="2"/>
    <x v="0"/>
    <x v="0"/>
    <x v="0"/>
    <x v="1"/>
    <x v="3"/>
    <x v="2"/>
    <x v="0"/>
    <x v="0"/>
    <x v="2"/>
    <x v="0"/>
    <x v="2"/>
    <x v="2"/>
    <x v="3"/>
    <x v="3"/>
    <x v="3"/>
    <x v="2"/>
    <x v="2"/>
    <x v="0"/>
    <x v="4"/>
    <x v="0"/>
    <x v="0"/>
    <x v="0"/>
    <x v="0"/>
    <x v="0"/>
    <x v="0"/>
    <x v="0"/>
    <x v="0"/>
    <x v="0"/>
    <x v="13"/>
    <x v="40"/>
    <x v="19"/>
    <x v="3"/>
    <x v="3"/>
    <x v="0"/>
    <x v="3"/>
    <x v="3"/>
    <x v="4"/>
    <x v="4"/>
    <x v="1"/>
  </r>
  <r>
    <x v="0"/>
    <s v="Kommunal"/>
    <x v="0"/>
    <x v="0"/>
    <x v="5"/>
    <x v="0"/>
    <x v="0"/>
    <x v="2"/>
    <x v="1"/>
    <x v="3"/>
    <x v="3"/>
    <x v="2"/>
    <x v="0"/>
    <x v="2"/>
    <x v="5"/>
    <x v="2"/>
    <x v="2"/>
    <x v="2"/>
    <x v="2"/>
    <x v="3"/>
    <x v="2"/>
    <x v="2"/>
    <x v="0"/>
    <x v="0"/>
    <x v="4"/>
    <x v="3"/>
    <x v="2"/>
    <x v="2"/>
    <x v="0"/>
    <x v="0"/>
    <x v="3"/>
    <x v="4"/>
    <x v="2"/>
    <x v="2"/>
    <x v="2"/>
    <x v="2"/>
    <x v="2"/>
    <x v="0"/>
    <x v="0"/>
    <x v="2"/>
    <x v="0"/>
    <x v="0"/>
    <x v="0"/>
    <x v="0"/>
    <x v="0"/>
    <x v="0"/>
    <x v="0"/>
    <x v="0"/>
    <x v="0"/>
    <x v="15"/>
    <x v="7"/>
    <x v="27"/>
    <x v="4"/>
    <x v="4"/>
    <x v="2"/>
    <x v="0"/>
    <x v="3"/>
    <x v="5"/>
    <x v="8"/>
    <x v="3"/>
  </r>
  <r>
    <x v="0"/>
    <s v="Kommunal"/>
    <x v="0"/>
    <x v="0"/>
    <x v="5"/>
    <x v="1"/>
    <x v="2"/>
    <x v="0"/>
    <x v="0"/>
    <x v="2"/>
    <x v="3"/>
    <x v="4"/>
    <x v="4"/>
    <x v="3"/>
    <x v="0"/>
    <x v="0"/>
    <x v="5"/>
    <x v="0"/>
    <x v="2"/>
    <x v="4"/>
    <x v="4"/>
    <x v="0"/>
    <x v="0"/>
    <x v="0"/>
    <x v="1"/>
    <x v="2"/>
    <x v="0"/>
    <x v="3"/>
    <x v="4"/>
    <x v="0"/>
    <x v="3"/>
    <x v="2"/>
    <x v="0"/>
    <x v="2"/>
    <x v="2"/>
    <x v="2"/>
    <x v="2"/>
    <x v="2"/>
    <x v="0"/>
    <x v="0"/>
    <x v="0"/>
    <x v="0"/>
    <x v="0"/>
    <x v="0"/>
    <x v="0"/>
    <x v="0"/>
    <x v="0"/>
    <x v="0"/>
    <x v="0"/>
    <x v="2"/>
    <x v="41"/>
    <x v="0"/>
    <x v="2"/>
    <x v="11"/>
    <x v="0"/>
    <x v="3"/>
    <x v="4"/>
    <x v="5"/>
    <x v="2"/>
    <x v="3"/>
  </r>
  <r>
    <x v="0"/>
    <s v="Kommunal"/>
    <x v="0"/>
    <x v="0"/>
    <x v="5"/>
    <x v="1"/>
    <x v="2"/>
    <x v="0"/>
    <x v="0"/>
    <x v="0"/>
    <x v="3"/>
    <x v="0"/>
    <x v="0"/>
    <x v="0"/>
    <x v="4"/>
    <x v="0"/>
    <x v="5"/>
    <x v="2"/>
    <x v="2"/>
    <x v="2"/>
    <x v="0"/>
    <x v="3"/>
    <x v="4"/>
    <x v="0"/>
    <x v="0"/>
    <x v="3"/>
    <x v="4"/>
    <x v="0"/>
    <x v="0"/>
    <x v="2"/>
    <x v="0"/>
    <x v="2"/>
    <x v="2"/>
    <x v="0"/>
    <x v="2"/>
    <x v="2"/>
    <x v="4"/>
    <x v="4"/>
    <x v="2"/>
    <x v="0"/>
    <x v="0"/>
    <x v="0"/>
    <x v="0"/>
    <x v="0"/>
    <x v="0"/>
    <x v="0"/>
    <x v="0"/>
    <x v="0"/>
    <x v="0"/>
    <x v="2"/>
    <x v="24"/>
    <x v="28"/>
    <x v="4"/>
    <x v="2"/>
    <x v="8"/>
    <x v="0"/>
    <x v="0"/>
    <x v="4"/>
    <x v="4"/>
    <x v="3"/>
  </r>
  <r>
    <x v="0"/>
    <s v="Kommunal"/>
    <x v="0"/>
    <x v="0"/>
    <x v="5"/>
    <x v="1"/>
    <x v="0"/>
    <x v="0"/>
    <x v="4"/>
    <x v="2"/>
    <x v="3"/>
    <x v="2"/>
    <x v="0"/>
    <x v="3"/>
    <x v="0"/>
    <x v="3"/>
    <x v="0"/>
    <x v="0"/>
    <x v="2"/>
    <x v="4"/>
    <x v="2"/>
    <x v="0"/>
    <x v="0"/>
    <x v="0"/>
    <x v="0"/>
    <x v="2"/>
    <x v="5"/>
    <x v="0"/>
    <x v="0"/>
    <x v="2"/>
    <x v="0"/>
    <x v="2"/>
    <x v="0"/>
    <x v="3"/>
    <x v="4"/>
    <x v="2"/>
    <x v="0"/>
    <x v="0"/>
    <x v="0"/>
    <x v="2"/>
    <x v="0"/>
    <x v="0"/>
    <x v="0"/>
    <x v="0"/>
    <x v="0"/>
    <x v="0"/>
    <x v="0"/>
    <x v="0"/>
    <x v="0"/>
    <x v="9"/>
    <x v="12"/>
    <x v="4"/>
    <x v="2"/>
    <x v="12"/>
    <x v="0"/>
    <x v="0"/>
    <x v="3"/>
    <x v="4"/>
    <x v="2"/>
    <x v="9"/>
  </r>
  <r>
    <x v="0"/>
    <s v="Kommunal"/>
    <x v="0"/>
    <x v="0"/>
    <x v="5"/>
    <x v="0"/>
    <x v="2"/>
    <x v="0"/>
    <x v="0"/>
    <x v="0"/>
    <x v="0"/>
    <x v="0"/>
    <x v="2"/>
    <x v="3"/>
    <x v="2"/>
    <x v="0"/>
    <x v="0"/>
    <x v="2"/>
    <x v="3"/>
    <x v="2"/>
    <x v="4"/>
    <x v="2"/>
    <x v="3"/>
    <x v="0"/>
    <x v="1"/>
    <x v="0"/>
    <x v="3"/>
    <x v="2"/>
    <x v="0"/>
    <x v="3"/>
    <x v="3"/>
    <x v="0"/>
    <x v="4"/>
    <x v="4"/>
    <x v="2"/>
    <x v="2"/>
    <x v="2"/>
    <x v="2"/>
    <x v="0"/>
    <x v="0"/>
    <x v="0"/>
    <x v="0"/>
    <x v="0"/>
    <x v="0"/>
    <x v="0"/>
    <x v="0"/>
    <x v="0"/>
    <x v="0"/>
    <x v="0"/>
    <x v="2"/>
    <x v="28"/>
    <x v="0"/>
    <x v="3"/>
    <x v="14"/>
    <x v="6"/>
    <x v="3"/>
    <x v="5"/>
    <x v="3"/>
    <x v="12"/>
    <x v="7"/>
  </r>
  <r>
    <x v="0"/>
    <s v="Kommunal"/>
    <x v="0"/>
    <x v="0"/>
    <x v="5"/>
    <x v="1"/>
    <x v="0"/>
    <x v="0"/>
    <x v="1"/>
    <x v="0"/>
    <x v="3"/>
    <x v="4"/>
    <x v="2"/>
    <x v="2"/>
    <x v="5"/>
    <x v="3"/>
    <x v="3"/>
    <x v="3"/>
    <x v="3"/>
    <x v="4"/>
    <x v="0"/>
    <x v="0"/>
    <x v="0"/>
    <x v="0"/>
    <x v="4"/>
    <x v="3"/>
    <x v="2"/>
    <x v="0"/>
    <x v="0"/>
    <x v="2"/>
    <x v="0"/>
    <x v="3"/>
    <x v="3"/>
    <x v="3"/>
    <x v="0"/>
    <x v="3"/>
    <x v="2"/>
    <x v="0"/>
    <x v="3"/>
    <x v="2"/>
    <x v="0"/>
    <x v="0"/>
    <x v="0"/>
    <x v="0"/>
    <x v="0"/>
    <x v="0"/>
    <x v="0"/>
    <x v="0"/>
    <x v="0"/>
    <x v="16"/>
    <x v="21"/>
    <x v="29"/>
    <x v="4"/>
    <x v="9"/>
    <x v="0"/>
    <x v="0"/>
    <x v="3"/>
    <x v="4"/>
    <x v="13"/>
    <x v="5"/>
  </r>
  <r>
    <x v="0"/>
    <s v="Kommunal"/>
    <x v="0"/>
    <x v="0"/>
    <x v="5"/>
    <x v="0"/>
    <x v="0"/>
    <x v="4"/>
    <x v="2"/>
    <x v="3"/>
    <x v="2"/>
    <x v="3"/>
    <x v="4"/>
    <x v="2"/>
    <x v="5"/>
    <x v="2"/>
    <x v="3"/>
    <x v="3"/>
    <x v="4"/>
    <x v="3"/>
    <x v="2"/>
    <x v="0"/>
    <x v="0"/>
    <x v="1"/>
    <x v="0"/>
    <x v="3"/>
    <x v="2"/>
    <x v="0"/>
    <x v="0"/>
    <x v="2"/>
    <x v="0"/>
    <x v="1"/>
    <x v="3"/>
    <x v="3"/>
    <x v="0"/>
    <x v="2"/>
    <x v="0"/>
    <x v="0"/>
    <x v="0"/>
    <x v="0"/>
    <x v="0"/>
    <x v="0"/>
    <x v="0"/>
    <x v="0"/>
    <x v="0"/>
    <x v="0"/>
    <x v="0"/>
    <x v="0"/>
    <x v="0"/>
    <x v="5"/>
    <x v="42"/>
    <x v="2"/>
    <x v="7"/>
    <x v="4"/>
    <x v="0"/>
    <x v="1"/>
    <x v="3"/>
    <x v="4"/>
    <x v="6"/>
    <x v="5"/>
  </r>
  <r>
    <x v="0"/>
    <s v="Kommunal"/>
    <x v="0"/>
    <x v="0"/>
    <x v="5"/>
    <x v="1"/>
    <x v="2"/>
    <x v="0"/>
    <x v="0"/>
    <x v="2"/>
    <x v="1"/>
    <x v="0"/>
    <x v="2"/>
    <x v="0"/>
    <x v="0"/>
    <x v="0"/>
    <x v="0"/>
    <x v="2"/>
    <x v="2"/>
    <x v="4"/>
    <x v="2"/>
    <x v="0"/>
    <x v="1"/>
    <x v="3"/>
    <x v="1"/>
    <x v="3"/>
    <x v="4"/>
    <x v="0"/>
    <x v="0"/>
    <x v="0"/>
    <x v="0"/>
    <x v="2"/>
    <x v="2"/>
    <x v="0"/>
    <x v="1"/>
    <x v="2"/>
    <x v="4"/>
    <x v="4"/>
    <x v="0"/>
    <x v="1"/>
    <x v="0"/>
    <x v="0"/>
    <x v="0"/>
    <x v="0"/>
    <x v="0"/>
    <x v="0"/>
    <x v="0"/>
    <x v="0"/>
    <x v="0"/>
    <x v="2"/>
    <x v="21"/>
    <x v="0"/>
    <x v="4"/>
    <x v="12"/>
    <x v="0"/>
    <x v="4"/>
    <x v="0"/>
    <x v="0"/>
    <x v="4"/>
    <x v="5"/>
  </r>
  <r>
    <x v="0"/>
    <s v="Kommunal"/>
    <x v="0"/>
    <x v="0"/>
    <x v="5"/>
    <x v="1"/>
    <x v="2"/>
    <x v="0"/>
    <x v="2"/>
    <x v="3"/>
    <x v="3"/>
    <x v="2"/>
    <x v="0"/>
    <x v="3"/>
    <x v="0"/>
    <x v="0"/>
    <x v="0"/>
    <x v="3"/>
    <x v="2"/>
    <x v="3"/>
    <x v="0"/>
    <x v="0"/>
    <x v="2"/>
    <x v="3"/>
    <x v="0"/>
    <x v="3"/>
    <x v="0"/>
    <x v="3"/>
    <x v="0"/>
    <x v="3"/>
    <x v="3"/>
    <x v="0"/>
    <x v="2"/>
    <x v="4"/>
    <x v="2"/>
    <x v="0"/>
    <x v="2"/>
    <x v="2"/>
    <x v="4"/>
    <x v="0"/>
    <x v="0"/>
    <x v="0"/>
    <x v="0"/>
    <x v="0"/>
    <x v="0"/>
    <x v="0"/>
    <x v="0"/>
    <x v="0"/>
    <x v="0"/>
    <x v="0"/>
    <x v="7"/>
    <x v="3"/>
    <x v="5"/>
    <x v="10"/>
    <x v="2"/>
    <x v="5"/>
    <x v="2"/>
    <x v="17"/>
    <x v="3"/>
    <x v="7"/>
  </r>
  <r>
    <x v="0"/>
    <s v="Kommunal"/>
    <x v="0"/>
    <x v="0"/>
    <x v="5"/>
    <x v="1"/>
    <x v="0"/>
    <x v="2"/>
    <x v="0"/>
    <x v="4"/>
    <x v="4"/>
    <x v="3"/>
    <x v="0"/>
    <x v="3"/>
    <x v="5"/>
    <x v="2"/>
    <x v="3"/>
    <x v="3"/>
    <x v="2"/>
    <x v="3"/>
    <x v="2"/>
    <x v="2"/>
    <x v="2"/>
    <x v="2"/>
    <x v="1"/>
    <x v="5"/>
    <x v="5"/>
    <x v="0"/>
    <x v="0"/>
    <x v="2"/>
    <x v="0"/>
    <x v="2"/>
    <x v="5"/>
    <x v="1"/>
    <x v="3"/>
    <x v="3"/>
    <x v="3"/>
    <x v="3"/>
    <x v="2"/>
    <x v="2"/>
    <x v="0"/>
    <x v="0"/>
    <x v="0"/>
    <x v="0"/>
    <x v="0"/>
    <x v="0"/>
    <x v="0"/>
    <x v="0"/>
    <x v="0"/>
    <x v="3"/>
    <x v="43"/>
    <x v="19"/>
    <x v="5"/>
    <x v="4"/>
    <x v="7"/>
    <x v="2"/>
    <x v="9"/>
    <x v="4"/>
    <x v="16"/>
    <x v="8"/>
  </r>
  <r>
    <x v="0"/>
    <s v="Kommunal"/>
    <x v="0"/>
    <x v="0"/>
    <x v="5"/>
    <x v="1"/>
    <x v="2"/>
    <x v="2"/>
    <x v="1"/>
    <x v="3"/>
    <x v="3"/>
    <x v="2"/>
    <x v="0"/>
    <x v="0"/>
    <x v="0"/>
    <x v="2"/>
    <x v="0"/>
    <x v="3"/>
    <x v="3"/>
    <x v="2"/>
    <x v="4"/>
    <x v="0"/>
    <x v="0"/>
    <x v="2"/>
    <x v="1"/>
    <x v="3"/>
    <x v="0"/>
    <x v="0"/>
    <x v="0"/>
    <x v="2"/>
    <x v="0"/>
    <x v="1"/>
    <x v="1"/>
    <x v="2"/>
    <x v="1"/>
    <x v="2"/>
    <x v="0"/>
    <x v="4"/>
    <x v="0"/>
    <x v="0"/>
    <x v="0"/>
    <x v="0"/>
    <x v="0"/>
    <x v="0"/>
    <x v="0"/>
    <x v="0"/>
    <x v="0"/>
    <x v="0"/>
    <x v="0"/>
    <x v="16"/>
    <x v="7"/>
    <x v="30"/>
    <x v="4"/>
    <x v="14"/>
    <x v="0"/>
    <x v="2"/>
    <x v="2"/>
    <x v="4"/>
    <x v="1"/>
    <x v="2"/>
  </r>
  <r>
    <x v="0"/>
    <s v="Kommunal"/>
    <x v="0"/>
    <x v="0"/>
    <x v="5"/>
    <x v="1"/>
    <x v="2"/>
    <x v="0"/>
    <x v="0"/>
    <x v="2"/>
    <x v="2"/>
    <x v="2"/>
    <x v="0"/>
    <x v="3"/>
    <x v="0"/>
    <x v="3"/>
    <x v="3"/>
    <x v="2"/>
    <x v="3"/>
    <x v="2"/>
    <x v="0"/>
    <x v="1"/>
    <x v="1"/>
    <x v="2"/>
    <x v="4"/>
    <x v="2"/>
    <x v="0"/>
    <x v="3"/>
    <x v="1"/>
    <x v="0"/>
    <x v="3"/>
    <x v="1"/>
    <x v="4"/>
    <x v="3"/>
    <x v="4"/>
    <x v="2"/>
    <x v="2"/>
    <x v="4"/>
    <x v="4"/>
    <x v="0"/>
    <x v="0"/>
    <x v="0"/>
    <x v="0"/>
    <x v="0"/>
    <x v="0"/>
    <x v="0"/>
    <x v="0"/>
    <x v="0"/>
    <x v="0"/>
    <x v="2"/>
    <x v="7"/>
    <x v="5"/>
    <x v="3"/>
    <x v="2"/>
    <x v="1"/>
    <x v="3"/>
    <x v="4"/>
    <x v="33"/>
    <x v="7"/>
    <x v="9"/>
  </r>
  <r>
    <x v="0"/>
    <s v="Kommunal"/>
    <x v="0"/>
    <x v="0"/>
    <x v="0"/>
    <x v="0"/>
    <x v="0"/>
    <x v="2"/>
    <x v="1"/>
    <x v="3"/>
    <x v="2"/>
    <x v="3"/>
    <x v="0"/>
    <x v="2"/>
    <x v="0"/>
    <x v="2"/>
    <x v="0"/>
    <x v="3"/>
    <x v="2"/>
    <x v="3"/>
    <x v="2"/>
    <x v="0"/>
    <x v="4"/>
    <x v="3"/>
    <x v="2"/>
    <x v="3"/>
    <x v="5"/>
    <x v="0"/>
    <x v="0"/>
    <x v="2"/>
    <x v="0"/>
    <x v="2"/>
    <x v="3"/>
    <x v="1"/>
    <x v="1"/>
    <x v="3"/>
    <x v="0"/>
    <x v="3"/>
    <x v="2"/>
    <x v="2"/>
    <x v="0"/>
    <x v="0"/>
    <x v="0"/>
    <x v="0"/>
    <x v="0"/>
    <x v="0"/>
    <x v="0"/>
    <x v="0"/>
    <x v="0"/>
    <x v="15"/>
    <x v="9"/>
    <x v="11"/>
    <x v="5"/>
    <x v="4"/>
    <x v="3"/>
    <x v="5"/>
    <x v="7"/>
    <x v="4"/>
    <x v="5"/>
    <x v="1"/>
  </r>
  <r>
    <x v="0"/>
    <s v="Kommunal"/>
    <x v="1"/>
    <x v="0"/>
    <x v="2"/>
    <x v="1"/>
    <x v="2"/>
    <x v="0"/>
    <x v="4"/>
    <x v="2"/>
    <x v="3"/>
    <x v="0"/>
    <x v="1"/>
    <x v="0"/>
    <x v="4"/>
    <x v="0"/>
    <x v="5"/>
    <x v="2"/>
    <x v="1"/>
    <x v="1"/>
    <x v="2"/>
    <x v="1"/>
    <x v="0"/>
    <x v="0"/>
    <x v="0"/>
    <x v="3"/>
    <x v="2"/>
    <x v="5"/>
    <x v="0"/>
    <x v="0"/>
    <x v="1"/>
    <x v="1"/>
    <x v="1"/>
    <x v="2"/>
    <x v="0"/>
    <x v="3"/>
    <x v="4"/>
    <x v="2"/>
    <x v="2"/>
    <x v="1"/>
    <x v="0"/>
    <x v="0"/>
    <x v="0"/>
    <x v="0"/>
    <x v="0"/>
    <x v="0"/>
    <x v="0"/>
    <x v="0"/>
    <x v="0"/>
    <x v="12"/>
    <x v="20"/>
    <x v="28"/>
    <x v="3"/>
    <x v="4"/>
    <x v="0"/>
    <x v="0"/>
    <x v="3"/>
    <x v="34"/>
    <x v="1"/>
    <x v="3"/>
  </r>
  <r>
    <x v="0"/>
    <s v="Kommunal"/>
    <x v="1"/>
    <x v="0"/>
    <x v="2"/>
    <x v="0"/>
    <x v="0"/>
    <x v="0"/>
    <x v="0"/>
    <x v="2"/>
    <x v="2"/>
    <x v="4"/>
    <x v="3"/>
    <x v="1"/>
    <x v="1"/>
    <x v="1"/>
    <x v="1"/>
    <x v="1"/>
    <x v="1"/>
    <x v="1"/>
    <x v="1"/>
    <x v="1"/>
    <x v="1"/>
    <x v="1"/>
    <x v="0"/>
    <x v="1"/>
    <x v="1"/>
    <x v="4"/>
    <x v="2"/>
    <x v="4"/>
    <x v="4"/>
    <x v="0"/>
    <x v="4"/>
    <x v="2"/>
    <x v="0"/>
    <x v="1"/>
    <x v="1"/>
    <x v="1"/>
    <x v="1"/>
    <x v="1"/>
    <x v="0"/>
    <x v="0"/>
    <x v="0"/>
    <x v="0"/>
    <x v="0"/>
    <x v="0"/>
    <x v="0"/>
    <x v="0"/>
    <x v="0"/>
    <x v="0"/>
    <x v="44"/>
    <x v="1"/>
    <x v="1"/>
    <x v="1"/>
    <x v="1"/>
    <x v="1"/>
    <x v="1"/>
    <x v="7"/>
    <x v="12"/>
    <x v="3"/>
  </r>
  <r>
    <x v="0"/>
    <s v="Kommunal"/>
    <x v="1"/>
    <x v="0"/>
    <x v="2"/>
    <x v="1"/>
    <x v="2"/>
    <x v="2"/>
    <x v="4"/>
    <x v="2"/>
    <x v="0"/>
    <x v="4"/>
    <x v="1"/>
    <x v="4"/>
    <x v="4"/>
    <x v="4"/>
    <x v="5"/>
    <x v="2"/>
    <x v="0"/>
    <x v="0"/>
    <x v="0"/>
    <x v="0"/>
    <x v="0"/>
    <x v="0"/>
    <x v="4"/>
    <x v="2"/>
    <x v="3"/>
    <x v="0"/>
    <x v="0"/>
    <x v="0"/>
    <x v="3"/>
    <x v="4"/>
    <x v="2"/>
    <x v="4"/>
    <x v="2"/>
    <x v="0"/>
    <x v="4"/>
    <x v="2"/>
    <x v="4"/>
    <x v="4"/>
    <x v="0"/>
    <x v="0"/>
    <x v="0"/>
    <x v="0"/>
    <x v="0"/>
    <x v="0"/>
    <x v="0"/>
    <x v="0"/>
    <x v="0"/>
    <x v="9"/>
    <x v="27"/>
    <x v="31"/>
    <x v="6"/>
    <x v="0"/>
    <x v="0"/>
    <x v="0"/>
    <x v="0"/>
    <x v="12"/>
    <x v="8"/>
    <x v="7"/>
  </r>
  <r>
    <x v="0"/>
    <s v="Kommunal"/>
    <x v="3"/>
    <x v="0"/>
    <x v="3"/>
    <x v="0"/>
    <x v="2"/>
    <x v="0"/>
    <x v="0"/>
    <x v="2"/>
    <x v="3"/>
    <x v="0"/>
    <x v="5"/>
    <x v="3"/>
    <x v="2"/>
    <x v="0"/>
    <x v="0"/>
    <x v="3"/>
    <x v="2"/>
    <x v="4"/>
    <x v="5"/>
    <x v="0"/>
    <x v="0"/>
    <x v="3"/>
    <x v="2"/>
    <x v="2"/>
    <x v="0"/>
    <x v="2"/>
    <x v="3"/>
    <x v="3"/>
    <x v="3"/>
    <x v="0"/>
    <x v="2"/>
    <x v="2"/>
    <x v="0"/>
    <x v="0"/>
    <x v="1"/>
    <x v="1"/>
    <x v="1"/>
    <x v="1"/>
    <x v="0"/>
    <x v="0"/>
    <x v="0"/>
    <x v="0"/>
    <x v="0"/>
    <x v="0"/>
    <x v="0"/>
    <x v="0"/>
    <x v="0"/>
    <x v="2"/>
    <x v="37"/>
    <x v="0"/>
    <x v="5"/>
    <x v="15"/>
    <x v="0"/>
    <x v="5"/>
    <x v="4"/>
    <x v="8"/>
    <x v="3"/>
    <x v="3"/>
  </r>
  <r>
    <x v="0"/>
    <s v="Kommunal"/>
    <x v="3"/>
    <x v="0"/>
    <x v="3"/>
    <x v="1"/>
    <x v="2"/>
    <x v="2"/>
    <x v="2"/>
    <x v="2"/>
    <x v="3"/>
    <x v="2"/>
    <x v="0"/>
    <x v="3"/>
    <x v="0"/>
    <x v="3"/>
    <x v="3"/>
    <x v="2"/>
    <x v="1"/>
    <x v="3"/>
    <x v="2"/>
    <x v="0"/>
    <x v="0"/>
    <x v="2"/>
    <x v="1"/>
    <x v="3"/>
    <x v="2"/>
    <x v="0"/>
    <x v="0"/>
    <x v="0"/>
    <x v="0"/>
    <x v="2"/>
    <x v="0"/>
    <x v="1"/>
    <x v="0"/>
    <x v="2"/>
    <x v="0"/>
    <x v="4"/>
    <x v="0"/>
    <x v="2"/>
    <x v="0"/>
    <x v="0"/>
    <x v="0"/>
    <x v="0"/>
    <x v="0"/>
    <x v="0"/>
    <x v="0"/>
    <x v="0"/>
    <x v="0"/>
    <x v="3"/>
    <x v="12"/>
    <x v="5"/>
    <x v="3"/>
    <x v="4"/>
    <x v="0"/>
    <x v="2"/>
    <x v="3"/>
    <x v="0"/>
    <x v="2"/>
    <x v="8"/>
  </r>
  <r>
    <x v="0"/>
    <s v="Kommunal"/>
    <x v="3"/>
    <x v="0"/>
    <x v="3"/>
    <x v="0"/>
    <x v="2"/>
    <x v="2"/>
    <x v="4"/>
    <x v="3"/>
    <x v="3"/>
    <x v="0"/>
    <x v="0"/>
    <x v="5"/>
    <x v="0"/>
    <x v="0"/>
    <x v="5"/>
    <x v="2"/>
    <x v="2"/>
    <x v="2"/>
    <x v="0"/>
    <x v="2"/>
    <x v="2"/>
    <x v="2"/>
    <x v="2"/>
    <x v="2"/>
    <x v="2"/>
    <x v="3"/>
    <x v="0"/>
    <x v="0"/>
    <x v="3"/>
    <x v="0"/>
    <x v="2"/>
    <x v="3"/>
    <x v="1"/>
    <x v="0"/>
    <x v="2"/>
    <x v="2"/>
    <x v="0"/>
    <x v="0"/>
    <x v="0"/>
    <x v="0"/>
    <x v="0"/>
    <x v="0"/>
    <x v="0"/>
    <x v="0"/>
    <x v="0"/>
    <x v="0"/>
    <x v="0"/>
    <x v="9"/>
    <x v="29"/>
    <x v="15"/>
    <x v="4"/>
    <x v="2"/>
    <x v="7"/>
    <x v="4"/>
    <x v="2"/>
    <x v="6"/>
    <x v="3"/>
    <x v="5"/>
  </r>
  <r>
    <x v="0"/>
    <s v="Kommunal"/>
    <x v="3"/>
    <x v="0"/>
    <x v="3"/>
    <x v="0"/>
    <x v="2"/>
    <x v="0"/>
    <x v="4"/>
    <x v="0"/>
    <x v="3"/>
    <x v="4"/>
    <x v="4"/>
    <x v="0"/>
    <x v="4"/>
    <x v="0"/>
    <x v="5"/>
    <x v="2"/>
    <x v="2"/>
    <x v="4"/>
    <x v="4"/>
    <x v="2"/>
    <x v="3"/>
    <x v="3"/>
    <x v="1"/>
    <x v="2"/>
    <x v="3"/>
    <x v="5"/>
    <x v="0"/>
    <x v="3"/>
    <x v="4"/>
    <x v="0"/>
    <x v="2"/>
    <x v="3"/>
    <x v="3"/>
    <x v="0"/>
    <x v="4"/>
    <x v="2"/>
    <x v="4"/>
    <x v="0"/>
    <x v="0"/>
    <x v="0"/>
    <x v="0"/>
    <x v="0"/>
    <x v="0"/>
    <x v="0"/>
    <x v="0"/>
    <x v="0"/>
    <x v="0"/>
    <x v="12"/>
    <x v="32"/>
    <x v="28"/>
    <x v="4"/>
    <x v="11"/>
    <x v="6"/>
    <x v="4"/>
    <x v="0"/>
    <x v="30"/>
    <x v="3"/>
    <x v="1"/>
  </r>
  <r>
    <x v="0"/>
    <s v="Kommunal"/>
    <x v="3"/>
    <x v="0"/>
    <x v="3"/>
    <x v="0"/>
    <x v="0"/>
    <x v="2"/>
    <x v="2"/>
    <x v="3"/>
    <x v="2"/>
    <x v="2"/>
    <x v="0"/>
    <x v="2"/>
    <x v="0"/>
    <x v="3"/>
    <x v="3"/>
    <x v="2"/>
    <x v="2"/>
    <x v="3"/>
    <x v="2"/>
    <x v="4"/>
    <x v="2"/>
    <x v="3"/>
    <x v="3"/>
    <x v="3"/>
    <x v="0"/>
    <x v="3"/>
    <x v="0"/>
    <x v="2"/>
    <x v="0"/>
    <x v="2"/>
    <x v="0"/>
    <x v="1"/>
    <x v="3"/>
    <x v="3"/>
    <x v="0"/>
    <x v="0"/>
    <x v="2"/>
    <x v="2"/>
    <x v="0"/>
    <x v="0"/>
    <x v="0"/>
    <x v="0"/>
    <x v="0"/>
    <x v="0"/>
    <x v="0"/>
    <x v="0"/>
    <x v="0"/>
    <x v="4"/>
    <x v="5"/>
    <x v="23"/>
    <x v="4"/>
    <x v="4"/>
    <x v="6"/>
    <x v="8"/>
    <x v="2"/>
    <x v="24"/>
    <x v="2"/>
    <x v="8"/>
  </r>
  <r>
    <x v="0"/>
    <s v="Kommunal"/>
    <x v="3"/>
    <x v="0"/>
    <x v="3"/>
    <x v="1"/>
    <x v="3"/>
    <x v="4"/>
    <x v="3"/>
    <x v="4"/>
    <x v="4"/>
    <x v="3"/>
    <x v="0"/>
    <x v="2"/>
    <x v="5"/>
    <x v="2"/>
    <x v="3"/>
    <x v="3"/>
    <x v="2"/>
    <x v="3"/>
    <x v="2"/>
    <x v="0"/>
    <x v="0"/>
    <x v="3"/>
    <x v="1"/>
    <x v="3"/>
    <x v="2"/>
    <x v="0"/>
    <x v="0"/>
    <x v="2"/>
    <x v="0"/>
    <x v="0"/>
    <x v="2"/>
    <x v="1"/>
    <x v="1"/>
    <x v="3"/>
    <x v="3"/>
    <x v="4"/>
    <x v="2"/>
    <x v="0"/>
    <x v="0"/>
    <x v="0"/>
    <x v="0"/>
    <x v="0"/>
    <x v="0"/>
    <x v="0"/>
    <x v="0"/>
    <x v="0"/>
    <x v="0"/>
    <x v="17"/>
    <x v="43"/>
    <x v="2"/>
    <x v="5"/>
    <x v="4"/>
    <x v="0"/>
    <x v="4"/>
    <x v="3"/>
    <x v="4"/>
    <x v="3"/>
    <x v="1"/>
  </r>
  <r>
    <x v="0"/>
    <s v="Kommunal"/>
    <x v="3"/>
    <x v="0"/>
    <x v="3"/>
    <x v="0"/>
    <x v="3"/>
    <x v="4"/>
    <x v="3"/>
    <x v="4"/>
    <x v="4"/>
    <x v="3"/>
    <x v="4"/>
    <x v="2"/>
    <x v="5"/>
    <x v="2"/>
    <x v="3"/>
    <x v="3"/>
    <x v="4"/>
    <x v="3"/>
    <x v="2"/>
    <x v="3"/>
    <x v="4"/>
    <x v="4"/>
    <x v="3"/>
    <x v="5"/>
    <x v="2"/>
    <x v="0"/>
    <x v="0"/>
    <x v="2"/>
    <x v="0"/>
    <x v="3"/>
    <x v="3"/>
    <x v="1"/>
    <x v="3"/>
    <x v="3"/>
    <x v="3"/>
    <x v="3"/>
    <x v="2"/>
    <x v="2"/>
    <x v="0"/>
    <x v="0"/>
    <x v="0"/>
    <x v="0"/>
    <x v="0"/>
    <x v="0"/>
    <x v="0"/>
    <x v="0"/>
    <x v="0"/>
    <x v="17"/>
    <x v="45"/>
    <x v="2"/>
    <x v="7"/>
    <x v="4"/>
    <x v="8"/>
    <x v="9"/>
    <x v="7"/>
    <x v="4"/>
    <x v="13"/>
    <x v="8"/>
  </r>
  <r>
    <x v="0"/>
    <s v="Kommunal"/>
    <x v="3"/>
    <x v="0"/>
    <x v="3"/>
    <x v="1"/>
    <x v="0"/>
    <x v="2"/>
    <x v="0"/>
    <x v="3"/>
    <x v="3"/>
    <x v="0"/>
    <x v="1"/>
    <x v="3"/>
    <x v="0"/>
    <x v="3"/>
    <x v="3"/>
    <x v="1"/>
    <x v="1"/>
    <x v="2"/>
    <x v="2"/>
    <x v="0"/>
    <x v="0"/>
    <x v="3"/>
    <x v="0"/>
    <x v="2"/>
    <x v="2"/>
    <x v="0"/>
    <x v="0"/>
    <x v="2"/>
    <x v="0"/>
    <x v="2"/>
    <x v="1"/>
    <x v="3"/>
    <x v="1"/>
    <x v="2"/>
    <x v="1"/>
    <x v="1"/>
    <x v="0"/>
    <x v="0"/>
    <x v="0"/>
    <x v="0"/>
    <x v="0"/>
    <x v="0"/>
    <x v="0"/>
    <x v="0"/>
    <x v="0"/>
    <x v="0"/>
    <x v="0"/>
    <x v="3"/>
    <x v="44"/>
    <x v="5"/>
    <x v="1"/>
    <x v="3"/>
    <x v="0"/>
    <x v="5"/>
    <x v="2"/>
    <x v="4"/>
    <x v="17"/>
    <x v="5"/>
  </r>
  <r>
    <x v="0"/>
    <s v="Kommunal"/>
    <x v="3"/>
    <x v="0"/>
    <x v="3"/>
    <x v="1"/>
    <x v="0"/>
    <x v="4"/>
    <x v="2"/>
    <x v="3"/>
    <x v="4"/>
    <x v="2"/>
    <x v="2"/>
    <x v="2"/>
    <x v="5"/>
    <x v="2"/>
    <x v="3"/>
    <x v="3"/>
    <x v="4"/>
    <x v="0"/>
    <x v="2"/>
    <x v="1"/>
    <x v="1"/>
    <x v="3"/>
    <x v="0"/>
    <x v="3"/>
    <x v="2"/>
    <x v="0"/>
    <x v="0"/>
    <x v="2"/>
    <x v="0"/>
    <x v="3"/>
    <x v="1"/>
    <x v="1"/>
    <x v="3"/>
    <x v="3"/>
    <x v="0"/>
    <x v="4"/>
    <x v="2"/>
    <x v="2"/>
    <x v="0"/>
    <x v="0"/>
    <x v="0"/>
    <x v="0"/>
    <x v="0"/>
    <x v="0"/>
    <x v="0"/>
    <x v="0"/>
    <x v="0"/>
    <x v="5"/>
    <x v="46"/>
    <x v="2"/>
    <x v="7"/>
    <x v="5"/>
    <x v="1"/>
    <x v="5"/>
    <x v="3"/>
    <x v="4"/>
    <x v="9"/>
    <x v="8"/>
  </r>
  <r>
    <x v="0"/>
    <s v="Kommunal"/>
    <x v="3"/>
    <x v="0"/>
    <x v="3"/>
    <x v="0"/>
    <x v="0"/>
    <x v="4"/>
    <x v="2"/>
    <x v="3"/>
    <x v="2"/>
    <x v="2"/>
    <x v="0"/>
    <x v="2"/>
    <x v="0"/>
    <x v="3"/>
    <x v="3"/>
    <x v="3"/>
    <x v="2"/>
    <x v="2"/>
    <x v="2"/>
    <x v="0"/>
    <x v="4"/>
    <x v="2"/>
    <x v="2"/>
    <x v="3"/>
    <x v="2"/>
    <x v="3"/>
    <x v="0"/>
    <x v="0"/>
    <x v="2"/>
    <x v="2"/>
    <x v="3"/>
    <x v="0"/>
    <x v="0"/>
    <x v="2"/>
    <x v="0"/>
    <x v="3"/>
    <x v="2"/>
    <x v="0"/>
    <x v="0"/>
    <x v="0"/>
    <x v="0"/>
    <x v="0"/>
    <x v="0"/>
    <x v="0"/>
    <x v="0"/>
    <x v="0"/>
    <x v="0"/>
    <x v="5"/>
    <x v="5"/>
    <x v="23"/>
    <x v="5"/>
    <x v="3"/>
    <x v="3"/>
    <x v="4"/>
    <x v="3"/>
    <x v="15"/>
    <x v="5"/>
    <x v="0"/>
  </r>
  <r>
    <x v="0"/>
    <s v="Kommunal"/>
    <x v="3"/>
    <x v="0"/>
    <x v="3"/>
    <x v="1"/>
    <x v="4"/>
    <x v="0"/>
    <x v="4"/>
    <x v="0"/>
    <x v="3"/>
    <x v="4"/>
    <x v="0"/>
    <x v="3"/>
    <x v="2"/>
    <x v="1"/>
    <x v="5"/>
    <x v="0"/>
    <x v="2"/>
    <x v="3"/>
    <x v="2"/>
    <x v="2"/>
    <x v="2"/>
    <x v="0"/>
    <x v="4"/>
    <x v="3"/>
    <x v="2"/>
    <x v="3"/>
    <x v="0"/>
    <x v="3"/>
    <x v="3"/>
    <x v="2"/>
    <x v="0"/>
    <x v="0"/>
    <x v="0"/>
    <x v="0"/>
    <x v="4"/>
    <x v="2"/>
    <x v="3"/>
    <x v="0"/>
    <x v="0"/>
    <x v="0"/>
    <x v="0"/>
    <x v="0"/>
    <x v="0"/>
    <x v="0"/>
    <x v="0"/>
    <x v="0"/>
    <x v="0"/>
    <x v="11"/>
    <x v="23"/>
    <x v="32"/>
    <x v="2"/>
    <x v="4"/>
    <x v="7"/>
    <x v="0"/>
    <x v="3"/>
    <x v="17"/>
    <x v="2"/>
    <x v="0"/>
  </r>
  <r>
    <x v="0"/>
    <s v="Kommunal"/>
    <x v="3"/>
    <x v="0"/>
    <x v="3"/>
    <x v="0"/>
    <x v="3"/>
    <x v="4"/>
    <x v="3"/>
    <x v="4"/>
    <x v="4"/>
    <x v="5"/>
    <x v="4"/>
    <x v="2"/>
    <x v="5"/>
    <x v="2"/>
    <x v="3"/>
    <x v="4"/>
    <x v="4"/>
    <x v="3"/>
    <x v="2"/>
    <x v="3"/>
    <x v="4"/>
    <x v="4"/>
    <x v="3"/>
    <x v="5"/>
    <x v="5"/>
    <x v="0"/>
    <x v="0"/>
    <x v="2"/>
    <x v="0"/>
    <x v="3"/>
    <x v="5"/>
    <x v="1"/>
    <x v="3"/>
    <x v="3"/>
    <x v="3"/>
    <x v="3"/>
    <x v="2"/>
    <x v="2"/>
    <x v="0"/>
    <x v="0"/>
    <x v="0"/>
    <x v="0"/>
    <x v="0"/>
    <x v="0"/>
    <x v="0"/>
    <x v="0"/>
    <x v="0"/>
    <x v="17"/>
    <x v="15"/>
    <x v="2"/>
    <x v="8"/>
    <x v="4"/>
    <x v="8"/>
    <x v="9"/>
    <x v="9"/>
    <x v="4"/>
    <x v="9"/>
    <x v="8"/>
  </r>
  <r>
    <x v="0"/>
    <s v="Kommunal"/>
    <x v="3"/>
    <x v="0"/>
    <x v="3"/>
    <x v="1"/>
    <x v="1"/>
    <x v="4"/>
    <x v="4"/>
    <x v="2"/>
    <x v="1"/>
    <x v="4"/>
    <x v="4"/>
    <x v="2"/>
    <x v="2"/>
    <x v="2"/>
    <x v="5"/>
    <x v="3"/>
    <x v="1"/>
    <x v="3"/>
    <x v="2"/>
    <x v="1"/>
    <x v="0"/>
    <x v="1"/>
    <x v="0"/>
    <x v="3"/>
    <x v="5"/>
    <x v="0"/>
    <x v="0"/>
    <x v="2"/>
    <x v="0"/>
    <x v="3"/>
    <x v="1"/>
    <x v="1"/>
    <x v="0"/>
    <x v="3"/>
    <x v="4"/>
    <x v="4"/>
    <x v="4"/>
    <x v="0"/>
    <x v="0"/>
    <x v="0"/>
    <x v="0"/>
    <x v="0"/>
    <x v="0"/>
    <x v="0"/>
    <x v="0"/>
    <x v="0"/>
    <x v="0"/>
    <x v="16"/>
    <x v="47"/>
    <x v="30"/>
    <x v="5"/>
    <x v="4"/>
    <x v="0"/>
    <x v="1"/>
    <x v="7"/>
    <x v="4"/>
    <x v="9"/>
    <x v="8"/>
  </r>
  <r>
    <x v="0"/>
    <s v="Kommunal"/>
    <x v="3"/>
    <x v="0"/>
    <x v="3"/>
    <x v="1"/>
    <x v="2"/>
    <x v="2"/>
    <x v="0"/>
    <x v="2"/>
    <x v="2"/>
    <x v="0"/>
    <x v="0"/>
    <x v="0"/>
    <x v="0"/>
    <x v="3"/>
    <x v="0"/>
    <x v="1"/>
    <x v="2"/>
    <x v="3"/>
    <x v="1"/>
    <x v="2"/>
    <x v="1"/>
    <x v="3"/>
    <x v="1"/>
    <x v="0"/>
    <x v="3"/>
    <x v="3"/>
    <x v="0"/>
    <x v="2"/>
    <x v="2"/>
    <x v="1"/>
    <x v="3"/>
    <x v="1"/>
    <x v="3"/>
    <x v="2"/>
    <x v="0"/>
    <x v="4"/>
    <x v="0"/>
    <x v="1"/>
    <x v="0"/>
    <x v="0"/>
    <x v="0"/>
    <x v="0"/>
    <x v="0"/>
    <x v="0"/>
    <x v="0"/>
    <x v="0"/>
    <x v="0"/>
    <x v="0"/>
    <x v="29"/>
    <x v="6"/>
    <x v="5"/>
    <x v="4"/>
    <x v="7"/>
    <x v="4"/>
    <x v="5"/>
    <x v="10"/>
    <x v="6"/>
    <x v="8"/>
  </r>
  <r>
    <x v="0"/>
    <s v="Kommunal"/>
    <x v="3"/>
    <x v="0"/>
    <x v="3"/>
    <x v="1"/>
    <x v="4"/>
    <x v="0"/>
    <x v="3"/>
    <x v="2"/>
    <x v="1"/>
    <x v="1"/>
    <x v="1"/>
    <x v="0"/>
    <x v="4"/>
    <x v="1"/>
    <x v="1"/>
    <x v="1"/>
    <x v="1"/>
    <x v="1"/>
    <x v="1"/>
    <x v="4"/>
    <x v="3"/>
    <x v="1"/>
    <x v="0"/>
    <x v="1"/>
    <x v="3"/>
    <x v="1"/>
    <x v="1"/>
    <x v="1"/>
    <x v="1"/>
    <x v="1"/>
    <x v="4"/>
    <x v="0"/>
    <x v="0"/>
    <x v="1"/>
    <x v="2"/>
    <x v="2"/>
    <x v="1"/>
    <x v="1"/>
    <x v="0"/>
    <x v="0"/>
    <x v="0"/>
    <x v="0"/>
    <x v="0"/>
    <x v="0"/>
    <x v="0"/>
    <x v="0"/>
    <x v="0"/>
    <x v="0"/>
    <x v="48"/>
    <x v="25"/>
    <x v="1"/>
    <x v="1"/>
    <x v="5"/>
    <x v="1"/>
    <x v="5"/>
    <x v="1"/>
    <x v="7"/>
    <x v="0"/>
  </r>
  <r>
    <x v="0"/>
    <s v="Kommunal"/>
    <x v="3"/>
    <x v="0"/>
    <x v="3"/>
    <x v="1"/>
    <x v="2"/>
    <x v="2"/>
    <x v="4"/>
    <x v="3"/>
    <x v="3"/>
    <x v="3"/>
    <x v="0"/>
    <x v="3"/>
    <x v="5"/>
    <x v="3"/>
    <x v="3"/>
    <x v="2"/>
    <x v="3"/>
    <x v="1"/>
    <x v="5"/>
    <x v="2"/>
    <x v="2"/>
    <x v="2"/>
    <x v="1"/>
    <x v="0"/>
    <x v="0"/>
    <x v="1"/>
    <x v="1"/>
    <x v="1"/>
    <x v="1"/>
    <x v="2"/>
    <x v="2"/>
    <x v="3"/>
    <x v="4"/>
    <x v="4"/>
    <x v="4"/>
    <x v="4"/>
    <x v="0"/>
    <x v="2"/>
    <x v="0"/>
    <x v="0"/>
    <x v="0"/>
    <x v="0"/>
    <x v="0"/>
    <x v="0"/>
    <x v="0"/>
    <x v="0"/>
    <x v="0"/>
    <x v="9"/>
    <x v="5"/>
    <x v="23"/>
    <x v="3"/>
    <x v="7"/>
    <x v="7"/>
    <x v="2"/>
    <x v="0"/>
    <x v="1"/>
    <x v="4"/>
    <x v="9"/>
  </r>
  <r>
    <x v="0"/>
    <s v="Kommunal"/>
    <x v="1"/>
    <x v="0"/>
    <x v="2"/>
    <x v="0"/>
    <x v="0"/>
    <x v="2"/>
    <x v="0"/>
    <x v="4"/>
    <x v="4"/>
    <x v="2"/>
    <x v="2"/>
    <x v="3"/>
    <x v="0"/>
    <x v="2"/>
    <x v="3"/>
    <x v="2"/>
    <x v="2"/>
    <x v="3"/>
    <x v="2"/>
    <x v="2"/>
    <x v="0"/>
    <x v="3"/>
    <x v="2"/>
    <x v="3"/>
    <x v="0"/>
    <x v="2"/>
    <x v="0"/>
    <x v="0"/>
    <x v="0"/>
    <x v="3"/>
    <x v="3"/>
    <x v="1"/>
    <x v="3"/>
    <x v="2"/>
    <x v="0"/>
    <x v="3"/>
    <x v="2"/>
    <x v="2"/>
    <x v="0"/>
    <x v="0"/>
    <x v="0"/>
    <x v="0"/>
    <x v="0"/>
    <x v="0"/>
    <x v="0"/>
    <x v="0"/>
    <x v="0"/>
    <x v="3"/>
    <x v="49"/>
    <x v="11"/>
    <x v="4"/>
    <x v="4"/>
    <x v="2"/>
    <x v="5"/>
    <x v="2"/>
    <x v="23"/>
    <x v="13"/>
    <x v="8"/>
  </r>
  <r>
    <x v="0"/>
    <s v="Kommunal"/>
    <x v="1"/>
    <x v="0"/>
    <x v="2"/>
    <x v="0"/>
    <x v="0"/>
    <x v="0"/>
    <x v="4"/>
    <x v="2"/>
    <x v="3"/>
    <x v="0"/>
    <x v="4"/>
    <x v="3"/>
    <x v="0"/>
    <x v="3"/>
    <x v="5"/>
    <x v="2"/>
    <x v="0"/>
    <x v="4"/>
    <x v="4"/>
    <x v="0"/>
    <x v="0"/>
    <x v="2"/>
    <x v="0"/>
    <x v="2"/>
    <x v="5"/>
    <x v="0"/>
    <x v="0"/>
    <x v="0"/>
    <x v="0"/>
    <x v="2"/>
    <x v="0"/>
    <x v="0"/>
    <x v="3"/>
    <x v="1"/>
    <x v="4"/>
    <x v="4"/>
    <x v="4"/>
    <x v="4"/>
    <x v="0"/>
    <x v="0"/>
    <x v="0"/>
    <x v="0"/>
    <x v="0"/>
    <x v="0"/>
    <x v="0"/>
    <x v="0"/>
    <x v="0"/>
    <x v="9"/>
    <x v="17"/>
    <x v="6"/>
    <x v="6"/>
    <x v="11"/>
    <x v="0"/>
    <x v="2"/>
    <x v="3"/>
    <x v="0"/>
    <x v="2"/>
    <x v="8"/>
  </r>
  <r>
    <x v="0"/>
    <s v="Kommunal"/>
    <x v="1"/>
    <x v="0"/>
    <x v="2"/>
    <x v="0"/>
    <x v="2"/>
    <x v="0"/>
    <x v="0"/>
    <x v="0"/>
    <x v="3"/>
    <x v="0"/>
    <x v="2"/>
    <x v="3"/>
    <x v="5"/>
    <x v="3"/>
    <x v="3"/>
    <x v="2"/>
    <x v="0"/>
    <x v="4"/>
    <x v="0"/>
    <x v="0"/>
    <x v="0"/>
    <x v="0"/>
    <x v="2"/>
    <x v="3"/>
    <x v="0"/>
    <x v="0"/>
    <x v="0"/>
    <x v="2"/>
    <x v="2"/>
    <x v="0"/>
    <x v="2"/>
    <x v="2"/>
    <x v="2"/>
    <x v="2"/>
    <x v="2"/>
    <x v="4"/>
    <x v="2"/>
    <x v="0"/>
    <x v="0"/>
    <x v="0"/>
    <x v="0"/>
    <x v="0"/>
    <x v="0"/>
    <x v="0"/>
    <x v="0"/>
    <x v="0"/>
    <x v="0"/>
    <x v="2"/>
    <x v="30"/>
    <x v="23"/>
    <x v="6"/>
    <x v="9"/>
    <x v="0"/>
    <x v="7"/>
    <x v="2"/>
    <x v="0"/>
    <x v="3"/>
    <x v="3"/>
  </r>
  <r>
    <x v="0"/>
    <s v="Kommunal"/>
    <x v="1"/>
    <x v="0"/>
    <x v="6"/>
    <x v="0"/>
    <x v="3"/>
    <x v="4"/>
    <x v="3"/>
    <x v="4"/>
    <x v="4"/>
    <x v="5"/>
    <x v="4"/>
    <x v="2"/>
    <x v="5"/>
    <x v="2"/>
    <x v="2"/>
    <x v="4"/>
    <x v="4"/>
    <x v="3"/>
    <x v="2"/>
    <x v="3"/>
    <x v="4"/>
    <x v="4"/>
    <x v="3"/>
    <x v="5"/>
    <x v="5"/>
    <x v="0"/>
    <x v="0"/>
    <x v="2"/>
    <x v="0"/>
    <x v="3"/>
    <x v="5"/>
    <x v="1"/>
    <x v="3"/>
    <x v="3"/>
    <x v="3"/>
    <x v="1"/>
    <x v="2"/>
    <x v="2"/>
    <x v="0"/>
    <x v="0"/>
    <x v="0"/>
    <x v="0"/>
    <x v="0"/>
    <x v="0"/>
    <x v="0"/>
    <x v="0"/>
    <x v="0"/>
    <x v="17"/>
    <x v="15"/>
    <x v="27"/>
    <x v="8"/>
    <x v="4"/>
    <x v="8"/>
    <x v="9"/>
    <x v="9"/>
    <x v="4"/>
    <x v="9"/>
    <x v="8"/>
  </r>
  <r>
    <x v="0"/>
    <s v="Kommunal"/>
    <x v="1"/>
    <x v="0"/>
    <x v="6"/>
    <x v="0"/>
    <x v="3"/>
    <x v="4"/>
    <x v="2"/>
    <x v="3"/>
    <x v="4"/>
    <x v="3"/>
    <x v="0"/>
    <x v="2"/>
    <x v="5"/>
    <x v="2"/>
    <x v="3"/>
    <x v="3"/>
    <x v="2"/>
    <x v="3"/>
    <x v="2"/>
    <x v="0"/>
    <x v="0"/>
    <x v="1"/>
    <x v="2"/>
    <x v="2"/>
    <x v="2"/>
    <x v="0"/>
    <x v="0"/>
    <x v="2"/>
    <x v="0"/>
    <x v="3"/>
    <x v="3"/>
    <x v="1"/>
    <x v="3"/>
    <x v="3"/>
    <x v="0"/>
    <x v="3"/>
    <x v="0"/>
    <x v="2"/>
    <x v="0"/>
    <x v="0"/>
    <x v="0"/>
    <x v="0"/>
    <x v="0"/>
    <x v="0"/>
    <x v="0"/>
    <x v="0"/>
    <x v="0"/>
    <x v="18"/>
    <x v="50"/>
    <x v="2"/>
    <x v="5"/>
    <x v="4"/>
    <x v="0"/>
    <x v="5"/>
    <x v="2"/>
    <x v="4"/>
    <x v="13"/>
    <x v="8"/>
  </r>
  <r>
    <x v="0"/>
    <s v="Kommunal"/>
    <x v="1"/>
    <x v="0"/>
    <x v="6"/>
    <x v="2"/>
    <x v="0"/>
    <x v="2"/>
    <x v="0"/>
    <x v="3"/>
    <x v="4"/>
    <x v="2"/>
    <x v="0"/>
    <x v="3"/>
    <x v="5"/>
    <x v="2"/>
    <x v="3"/>
    <x v="4"/>
    <x v="1"/>
    <x v="2"/>
    <x v="0"/>
    <x v="4"/>
    <x v="3"/>
    <x v="2"/>
    <x v="2"/>
    <x v="4"/>
    <x v="4"/>
    <x v="3"/>
    <x v="0"/>
    <x v="3"/>
    <x v="3"/>
    <x v="2"/>
    <x v="0"/>
    <x v="3"/>
    <x v="1"/>
    <x v="0"/>
    <x v="4"/>
    <x v="2"/>
    <x v="0"/>
    <x v="3"/>
    <x v="0"/>
    <x v="0"/>
    <x v="0"/>
    <x v="0"/>
    <x v="0"/>
    <x v="0"/>
    <x v="0"/>
    <x v="0"/>
    <x v="0"/>
    <x v="3"/>
    <x v="38"/>
    <x v="19"/>
    <x v="8"/>
    <x v="2"/>
    <x v="5"/>
    <x v="4"/>
    <x v="6"/>
    <x v="17"/>
    <x v="2"/>
    <x v="5"/>
  </r>
  <r>
    <x v="0"/>
    <s v="Kommunal"/>
    <x v="1"/>
    <x v="0"/>
    <x v="6"/>
    <x v="0"/>
    <x v="2"/>
    <x v="2"/>
    <x v="2"/>
    <x v="2"/>
    <x v="3"/>
    <x v="0"/>
    <x v="2"/>
    <x v="0"/>
    <x v="0"/>
    <x v="0"/>
    <x v="0"/>
    <x v="2"/>
    <x v="0"/>
    <x v="0"/>
    <x v="5"/>
    <x v="0"/>
    <x v="0"/>
    <x v="0"/>
    <x v="1"/>
    <x v="5"/>
    <x v="2"/>
    <x v="2"/>
    <x v="0"/>
    <x v="0"/>
    <x v="2"/>
    <x v="2"/>
    <x v="3"/>
    <x v="1"/>
    <x v="1"/>
    <x v="2"/>
    <x v="0"/>
    <x v="0"/>
    <x v="0"/>
    <x v="2"/>
    <x v="0"/>
    <x v="0"/>
    <x v="0"/>
    <x v="0"/>
    <x v="0"/>
    <x v="0"/>
    <x v="0"/>
    <x v="0"/>
    <x v="0"/>
    <x v="3"/>
    <x v="8"/>
    <x v="0"/>
    <x v="6"/>
    <x v="8"/>
    <x v="0"/>
    <x v="3"/>
    <x v="7"/>
    <x v="32"/>
    <x v="5"/>
    <x v="1"/>
  </r>
  <r>
    <x v="0"/>
    <s v="Kommunal"/>
    <x v="1"/>
    <x v="0"/>
    <x v="6"/>
    <x v="0"/>
    <x v="2"/>
    <x v="2"/>
    <x v="2"/>
    <x v="3"/>
    <x v="2"/>
    <x v="2"/>
    <x v="0"/>
    <x v="3"/>
    <x v="0"/>
    <x v="3"/>
    <x v="3"/>
    <x v="3"/>
    <x v="2"/>
    <x v="2"/>
    <x v="2"/>
    <x v="0"/>
    <x v="0"/>
    <x v="3"/>
    <x v="2"/>
    <x v="2"/>
    <x v="0"/>
    <x v="0"/>
    <x v="0"/>
    <x v="2"/>
    <x v="0"/>
    <x v="3"/>
    <x v="5"/>
    <x v="2"/>
    <x v="1"/>
    <x v="2"/>
    <x v="0"/>
    <x v="0"/>
    <x v="0"/>
    <x v="4"/>
    <x v="0"/>
    <x v="0"/>
    <x v="0"/>
    <x v="0"/>
    <x v="0"/>
    <x v="0"/>
    <x v="0"/>
    <x v="0"/>
    <x v="0"/>
    <x v="3"/>
    <x v="5"/>
    <x v="5"/>
    <x v="5"/>
    <x v="3"/>
    <x v="0"/>
    <x v="5"/>
    <x v="4"/>
    <x v="4"/>
    <x v="9"/>
    <x v="2"/>
  </r>
  <r>
    <x v="0"/>
    <s v="Kommunal"/>
    <x v="1"/>
    <x v="0"/>
    <x v="6"/>
    <x v="0"/>
    <x v="2"/>
    <x v="2"/>
    <x v="2"/>
    <x v="1"/>
    <x v="2"/>
    <x v="0"/>
    <x v="4"/>
    <x v="2"/>
    <x v="0"/>
    <x v="3"/>
    <x v="3"/>
    <x v="0"/>
    <x v="3"/>
    <x v="0"/>
    <x v="4"/>
    <x v="2"/>
    <x v="0"/>
    <x v="2"/>
    <x v="2"/>
    <x v="2"/>
    <x v="3"/>
    <x v="0"/>
    <x v="0"/>
    <x v="2"/>
    <x v="0"/>
    <x v="3"/>
    <x v="3"/>
    <x v="1"/>
    <x v="1"/>
    <x v="0"/>
    <x v="2"/>
    <x v="0"/>
    <x v="2"/>
    <x v="4"/>
    <x v="0"/>
    <x v="0"/>
    <x v="0"/>
    <x v="0"/>
    <x v="0"/>
    <x v="0"/>
    <x v="0"/>
    <x v="0"/>
    <x v="0"/>
    <x v="3"/>
    <x v="51"/>
    <x v="23"/>
    <x v="6"/>
    <x v="7"/>
    <x v="2"/>
    <x v="4"/>
    <x v="0"/>
    <x v="4"/>
    <x v="13"/>
    <x v="1"/>
  </r>
  <r>
    <x v="0"/>
    <s v="Kommunal"/>
    <x v="1"/>
    <x v="0"/>
    <x v="6"/>
    <x v="0"/>
    <x v="2"/>
    <x v="0"/>
    <x v="2"/>
    <x v="2"/>
    <x v="2"/>
    <x v="2"/>
    <x v="0"/>
    <x v="3"/>
    <x v="0"/>
    <x v="3"/>
    <x v="3"/>
    <x v="2"/>
    <x v="3"/>
    <x v="3"/>
    <x v="2"/>
    <x v="3"/>
    <x v="4"/>
    <x v="0"/>
    <x v="0"/>
    <x v="2"/>
    <x v="0"/>
    <x v="0"/>
    <x v="0"/>
    <x v="2"/>
    <x v="0"/>
    <x v="2"/>
    <x v="3"/>
    <x v="1"/>
    <x v="3"/>
    <x v="2"/>
    <x v="0"/>
    <x v="0"/>
    <x v="2"/>
    <x v="1"/>
    <x v="0"/>
    <x v="0"/>
    <x v="0"/>
    <x v="0"/>
    <x v="0"/>
    <x v="0"/>
    <x v="0"/>
    <x v="0"/>
    <x v="0"/>
    <x v="0"/>
    <x v="7"/>
    <x v="5"/>
    <x v="3"/>
    <x v="4"/>
    <x v="8"/>
    <x v="0"/>
    <x v="4"/>
    <x v="4"/>
    <x v="5"/>
    <x v="8"/>
  </r>
  <r>
    <x v="0"/>
    <s v="Kommunal"/>
    <x v="1"/>
    <x v="0"/>
    <x v="6"/>
    <x v="0"/>
    <x v="2"/>
    <x v="2"/>
    <x v="0"/>
    <x v="2"/>
    <x v="2"/>
    <x v="2"/>
    <x v="0"/>
    <x v="3"/>
    <x v="0"/>
    <x v="0"/>
    <x v="0"/>
    <x v="2"/>
    <x v="3"/>
    <x v="4"/>
    <x v="2"/>
    <x v="2"/>
    <x v="0"/>
    <x v="0"/>
    <x v="1"/>
    <x v="2"/>
    <x v="0"/>
    <x v="3"/>
    <x v="0"/>
    <x v="0"/>
    <x v="2"/>
    <x v="0"/>
    <x v="2"/>
    <x v="3"/>
    <x v="1"/>
    <x v="2"/>
    <x v="2"/>
    <x v="0"/>
    <x v="0"/>
    <x v="4"/>
    <x v="0"/>
    <x v="0"/>
    <x v="0"/>
    <x v="0"/>
    <x v="0"/>
    <x v="0"/>
    <x v="0"/>
    <x v="0"/>
    <x v="0"/>
    <x v="0"/>
    <x v="7"/>
    <x v="3"/>
    <x v="3"/>
    <x v="12"/>
    <x v="2"/>
    <x v="3"/>
    <x v="4"/>
    <x v="15"/>
    <x v="3"/>
    <x v="5"/>
  </r>
  <r>
    <x v="0"/>
    <s v="Kommunal"/>
    <x v="1"/>
    <x v="0"/>
    <x v="6"/>
    <x v="0"/>
    <x v="0"/>
    <x v="1"/>
    <x v="0"/>
    <x v="2"/>
    <x v="2"/>
    <x v="1"/>
    <x v="2"/>
    <x v="0"/>
    <x v="0"/>
    <x v="3"/>
    <x v="3"/>
    <x v="1"/>
    <x v="3"/>
    <x v="4"/>
    <x v="2"/>
    <x v="2"/>
    <x v="0"/>
    <x v="0"/>
    <x v="0"/>
    <x v="0"/>
    <x v="0"/>
    <x v="0"/>
    <x v="0"/>
    <x v="0"/>
    <x v="2"/>
    <x v="1"/>
    <x v="0"/>
    <x v="3"/>
    <x v="1"/>
    <x v="2"/>
    <x v="0"/>
    <x v="3"/>
    <x v="2"/>
    <x v="2"/>
    <x v="0"/>
    <x v="0"/>
    <x v="0"/>
    <x v="0"/>
    <x v="0"/>
    <x v="0"/>
    <x v="0"/>
    <x v="0"/>
    <x v="0"/>
    <x v="16"/>
    <x v="52"/>
    <x v="4"/>
    <x v="3"/>
    <x v="12"/>
    <x v="2"/>
    <x v="0"/>
    <x v="0"/>
    <x v="2"/>
    <x v="18"/>
    <x v="5"/>
  </r>
  <r>
    <x v="0"/>
    <s v="Kommunal"/>
    <x v="1"/>
    <x v="0"/>
    <x v="6"/>
    <x v="1"/>
    <x v="2"/>
    <x v="0"/>
    <x v="4"/>
    <x v="2"/>
    <x v="0"/>
    <x v="4"/>
    <x v="4"/>
    <x v="5"/>
    <x v="4"/>
    <x v="4"/>
    <x v="0"/>
    <x v="0"/>
    <x v="3"/>
    <x v="3"/>
    <x v="4"/>
    <x v="4"/>
    <x v="3"/>
    <x v="2"/>
    <x v="1"/>
    <x v="4"/>
    <x v="4"/>
    <x v="3"/>
    <x v="0"/>
    <x v="0"/>
    <x v="2"/>
    <x v="4"/>
    <x v="0"/>
    <x v="2"/>
    <x v="1"/>
    <x v="0"/>
    <x v="0"/>
    <x v="4"/>
    <x v="0"/>
    <x v="4"/>
    <x v="0"/>
    <x v="0"/>
    <x v="0"/>
    <x v="0"/>
    <x v="0"/>
    <x v="0"/>
    <x v="0"/>
    <x v="0"/>
    <x v="0"/>
    <x v="12"/>
    <x v="32"/>
    <x v="20"/>
    <x v="6"/>
    <x v="17"/>
    <x v="5"/>
    <x v="2"/>
    <x v="6"/>
    <x v="15"/>
    <x v="11"/>
    <x v="2"/>
  </r>
  <r>
    <x v="0"/>
    <s v="Kommunal"/>
    <x v="1"/>
    <x v="0"/>
    <x v="6"/>
    <x v="0"/>
    <x v="0"/>
    <x v="2"/>
    <x v="2"/>
    <x v="3"/>
    <x v="2"/>
    <x v="2"/>
    <x v="1"/>
    <x v="3"/>
    <x v="0"/>
    <x v="3"/>
    <x v="3"/>
    <x v="2"/>
    <x v="1"/>
    <x v="2"/>
    <x v="2"/>
    <x v="0"/>
    <x v="0"/>
    <x v="2"/>
    <x v="2"/>
    <x v="3"/>
    <x v="2"/>
    <x v="0"/>
    <x v="0"/>
    <x v="2"/>
    <x v="0"/>
    <x v="3"/>
    <x v="3"/>
    <x v="3"/>
    <x v="1"/>
    <x v="3"/>
    <x v="0"/>
    <x v="3"/>
    <x v="2"/>
    <x v="0"/>
    <x v="0"/>
    <x v="0"/>
    <x v="0"/>
    <x v="0"/>
    <x v="0"/>
    <x v="0"/>
    <x v="0"/>
    <x v="0"/>
    <x v="0"/>
    <x v="4"/>
    <x v="51"/>
    <x v="5"/>
    <x v="3"/>
    <x v="3"/>
    <x v="0"/>
    <x v="4"/>
    <x v="3"/>
    <x v="4"/>
    <x v="13"/>
    <x v="5"/>
  </r>
  <r>
    <x v="0"/>
    <s v="Kommunal"/>
    <x v="1"/>
    <x v="0"/>
    <x v="6"/>
    <x v="1"/>
    <x v="2"/>
    <x v="0"/>
    <x v="4"/>
    <x v="1"/>
    <x v="1"/>
    <x v="0"/>
    <x v="2"/>
    <x v="0"/>
    <x v="2"/>
    <x v="0"/>
    <x v="0"/>
    <x v="2"/>
    <x v="2"/>
    <x v="0"/>
    <x v="5"/>
    <x v="2"/>
    <x v="2"/>
    <x v="2"/>
    <x v="1"/>
    <x v="4"/>
    <x v="4"/>
    <x v="2"/>
    <x v="1"/>
    <x v="4"/>
    <x v="4"/>
    <x v="4"/>
    <x v="2"/>
    <x v="4"/>
    <x v="1"/>
    <x v="4"/>
    <x v="2"/>
    <x v="0"/>
    <x v="0"/>
    <x v="0"/>
    <x v="0"/>
    <x v="0"/>
    <x v="0"/>
    <x v="0"/>
    <x v="0"/>
    <x v="0"/>
    <x v="0"/>
    <x v="0"/>
    <x v="0"/>
    <x v="12"/>
    <x v="53"/>
    <x v="7"/>
    <x v="4"/>
    <x v="8"/>
    <x v="7"/>
    <x v="2"/>
    <x v="6"/>
    <x v="35"/>
    <x v="8"/>
    <x v="9"/>
  </r>
  <r>
    <x v="0"/>
    <s v="Kommunal"/>
    <x v="1"/>
    <x v="0"/>
    <x v="6"/>
    <x v="0"/>
    <x v="2"/>
    <x v="3"/>
    <x v="4"/>
    <x v="0"/>
    <x v="0"/>
    <x v="4"/>
    <x v="2"/>
    <x v="5"/>
    <x v="4"/>
    <x v="4"/>
    <x v="3"/>
    <x v="1"/>
    <x v="1"/>
    <x v="0"/>
    <x v="4"/>
    <x v="2"/>
    <x v="2"/>
    <x v="0"/>
    <x v="1"/>
    <x v="0"/>
    <x v="0"/>
    <x v="3"/>
    <x v="0"/>
    <x v="3"/>
    <x v="2"/>
    <x v="4"/>
    <x v="4"/>
    <x v="0"/>
    <x v="0"/>
    <x v="0"/>
    <x v="4"/>
    <x v="2"/>
    <x v="3"/>
    <x v="1"/>
    <x v="0"/>
    <x v="0"/>
    <x v="0"/>
    <x v="0"/>
    <x v="0"/>
    <x v="0"/>
    <x v="0"/>
    <x v="0"/>
    <x v="0"/>
    <x v="11"/>
    <x v="54"/>
    <x v="21"/>
    <x v="1"/>
    <x v="7"/>
    <x v="7"/>
    <x v="3"/>
    <x v="0"/>
    <x v="6"/>
    <x v="7"/>
    <x v="0"/>
  </r>
  <r>
    <x v="0"/>
    <s v="Kommunal"/>
    <x v="1"/>
    <x v="0"/>
    <x v="6"/>
    <x v="1"/>
    <x v="2"/>
    <x v="0"/>
    <x v="0"/>
    <x v="1"/>
    <x v="0"/>
    <x v="0"/>
    <x v="2"/>
    <x v="5"/>
    <x v="2"/>
    <x v="0"/>
    <x v="0"/>
    <x v="2"/>
    <x v="3"/>
    <x v="0"/>
    <x v="1"/>
    <x v="2"/>
    <x v="2"/>
    <x v="2"/>
    <x v="0"/>
    <x v="4"/>
    <x v="3"/>
    <x v="3"/>
    <x v="0"/>
    <x v="0"/>
    <x v="2"/>
    <x v="0"/>
    <x v="4"/>
    <x v="0"/>
    <x v="1"/>
    <x v="1"/>
    <x v="1"/>
    <x v="1"/>
    <x v="0"/>
    <x v="0"/>
    <x v="0"/>
    <x v="0"/>
    <x v="0"/>
    <x v="0"/>
    <x v="0"/>
    <x v="0"/>
    <x v="0"/>
    <x v="0"/>
    <x v="0"/>
    <x v="2"/>
    <x v="54"/>
    <x v="15"/>
    <x v="3"/>
    <x v="6"/>
    <x v="7"/>
    <x v="2"/>
    <x v="8"/>
    <x v="15"/>
    <x v="12"/>
    <x v="5"/>
  </r>
  <r>
    <x v="0"/>
    <s v="Kommunal"/>
    <x v="1"/>
    <x v="0"/>
    <x v="6"/>
    <x v="0"/>
    <x v="2"/>
    <x v="0"/>
    <x v="4"/>
    <x v="0"/>
    <x v="3"/>
    <x v="0"/>
    <x v="4"/>
    <x v="0"/>
    <x v="0"/>
    <x v="0"/>
    <x v="3"/>
    <x v="0"/>
    <x v="3"/>
    <x v="0"/>
    <x v="0"/>
    <x v="2"/>
    <x v="2"/>
    <x v="2"/>
    <x v="4"/>
    <x v="5"/>
    <x v="5"/>
    <x v="0"/>
    <x v="0"/>
    <x v="2"/>
    <x v="0"/>
    <x v="0"/>
    <x v="0"/>
    <x v="3"/>
    <x v="2"/>
    <x v="0"/>
    <x v="2"/>
    <x v="0"/>
    <x v="0"/>
    <x v="3"/>
    <x v="0"/>
    <x v="0"/>
    <x v="0"/>
    <x v="0"/>
    <x v="0"/>
    <x v="0"/>
    <x v="0"/>
    <x v="0"/>
    <x v="0"/>
    <x v="12"/>
    <x v="19"/>
    <x v="3"/>
    <x v="6"/>
    <x v="0"/>
    <x v="7"/>
    <x v="3"/>
    <x v="9"/>
    <x v="4"/>
    <x v="0"/>
    <x v="2"/>
  </r>
  <r>
    <x v="0"/>
    <s v="Kommunal"/>
    <x v="1"/>
    <x v="0"/>
    <x v="6"/>
    <x v="0"/>
    <x v="3"/>
    <x v="4"/>
    <x v="3"/>
    <x v="3"/>
    <x v="4"/>
    <x v="5"/>
    <x v="4"/>
    <x v="3"/>
    <x v="5"/>
    <x v="2"/>
    <x v="3"/>
    <x v="3"/>
    <x v="4"/>
    <x v="3"/>
    <x v="0"/>
    <x v="0"/>
    <x v="0"/>
    <x v="4"/>
    <x v="3"/>
    <x v="2"/>
    <x v="2"/>
    <x v="0"/>
    <x v="0"/>
    <x v="2"/>
    <x v="0"/>
    <x v="3"/>
    <x v="5"/>
    <x v="1"/>
    <x v="3"/>
    <x v="3"/>
    <x v="0"/>
    <x v="3"/>
    <x v="2"/>
    <x v="2"/>
    <x v="0"/>
    <x v="0"/>
    <x v="0"/>
    <x v="0"/>
    <x v="0"/>
    <x v="0"/>
    <x v="0"/>
    <x v="0"/>
    <x v="0"/>
    <x v="17"/>
    <x v="45"/>
    <x v="19"/>
    <x v="7"/>
    <x v="10"/>
    <x v="0"/>
    <x v="9"/>
    <x v="2"/>
    <x v="4"/>
    <x v="9"/>
    <x v="8"/>
  </r>
  <r>
    <x v="0"/>
    <s v="Kommunal"/>
    <x v="1"/>
    <x v="0"/>
    <x v="6"/>
    <x v="1"/>
    <x v="3"/>
    <x v="2"/>
    <x v="2"/>
    <x v="2"/>
    <x v="3"/>
    <x v="0"/>
    <x v="1"/>
    <x v="2"/>
    <x v="0"/>
    <x v="2"/>
    <x v="0"/>
    <x v="3"/>
    <x v="2"/>
    <x v="2"/>
    <x v="0"/>
    <x v="2"/>
    <x v="2"/>
    <x v="2"/>
    <x v="1"/>
    <x v="0"/>
    <x v="3"/>
    <x v="2"/>
    <x v="0"/>
    <x v="0"/>
    <x v="3"/>
    <x v="2"/>
    <x v="3"/>
    <x v="3"/>
    <x v="1"/>
    <x v="0"/>
    <x v="3"/>
    <x v="0"/>
    <x v="0"/>
    <x v="0"/>
    <x v="0"/>
    <x v="0"/>
    <x v="0"/>
    <x v="0"/>
    <x v="0"/>
    <x v="0"/>
    <x v="0"/>
    <x v="0"/>
    <x v="0"/>
    <x v="5"/>
    <x v="20"/>
    <x v="11"/>
    <x v="5"/>
    <x v="2"/>
    <x v="7"/>
    <x v="2"/>
    <x v="5"/>
    <x v="5"/>
    <x v="5"/>
    <x v="5"/>
  </r>
  <r>
    <x v="0"/>
    <s v="Kommunal"/>
    <x v="1"/>
    <x v="0"/>
    <x v="1"/>
    <x v="0"/>
    <x v="2"/>
    <x v="0"/>
    <x v="1"/>
    <x v="1"/>
    <x v="0"/>
    <x v="2"/>
    <x v="1"/>
    <x v="5"/>
    <x v="4"/>
    <x v="0"/>
    <x v="0"/>
    <x v="3"/>
    <x v="3"/>
    <x v="1"/>
    <x v="5"/>
    <x v="1"/>
    <x v="4"/>
    <x v="1"/>
    <x v="1"/>
    <x v="0"/>
    <x v="4"/>
    <x v="0"/>
    <x v="1"/>
    <x v="1"/>
    <x v="0"/>
    <x v="3"/>
    <x v="5"/>
    <x v="1"/>
    <x v="0"/>
    <x v="1"/>
    <x v="0"/>
    <x v="1"/>
    <x v="0"/>
    <x v="3"/>
    <x v="0"/>
    <x v="0"/>
    <x v="0"/>
    <x v="0"/>
    <x v="0"/>
    <x v="0"/>
    <x v="0"/>
    <x v="0"/>
    <x v="0"/>
    <x v="2"/>
    <x v="27"/>
    <x v="28"/>
    <x v="4"/>
    <x v="7"/>
    <x v="8"/>
    <x v="2"/>
    <x v="8"/>
    <x v="4"/>
    <x v="9"/>
    <x v="8"/>
  </r>
  <r>
    <x v="0"/>
    <s v="Kommunal"/>
    <x v="1"/>
    <x v="0"/>
    <x v="1"/>
    <x v="0"/>
    <x v="0"/>
    <x v="0"/>
    <x v="0"/>
    <x v="3"/>
    <x v="2"/>
    <x v="2"/>
    <x v="2"/>
    <x v="3"/>
    <x v="0"/>
    <x v="3"/>
    <x v="3"/>
    <x v="2"/>
    <x v="2"/>
    <x v="0"/>
    <x v="5"/>
    <x v="2"/>
    <x v="0"/>
    <x v="2"/>
    <x v="1"/>
    <x v="2"/>
    <x v="0"/>
    <x v="2"/>
    <x v="5"/>
    <x v="3"/>
    <x v="2"/>
    <x v="0"/>
    <x v="4"/>
    <x v="1"/>
    <x v="1"/>
    <x v="2"/>
    <x v="0"/>
    <x v="0"/>
    <x v="0"/>
    <x v="0"/>
    <x v="0"/>
    <x v="0"/>
    <x v="0"/>
    <x v="0"/>
    <x v="0"/>
    <x v="0"/>
    <x v="0"/>
    <x v="0"/>
    <x v="0"/>
    <x v="0"/>
    <x v="55"/>
    <x v="5"/>
    <x v="4"/>
    <x v="8"/>
    <x v="2"/>
    <x v="2"/>
    <x v="4"/>
    <x v="28"/>
    <x v="12"/>
    <x v="1"/>
  </r>
  <r>
    <x v="0"/>
    <s v="Kommunal"/>
    <x v="1"/>
    <x v="0"/>
    <x v="1"/>
    <x v="0"/>
    <x v="2"/>
    <x v="0"/>
    <x v="4"/>
    <x v="2"/>
    <x v="0"/>
    <x v="0"/>
    <x v="2"/>
    <x v="3"/>
    <x v="0"/>
    <x v="0"/>
    <x v="2"/>
    <x v="0"/>
    <x v="2"/>
    <x v="4"/>
    <x v="4"/>
    <x v="0"/>
    <x v="0"/>
    <x v="0"/>
    <x v="4"/>
    <x v="3"/>
    <x v="5"/>
    <x v="3"/>
    <x v="0"/>
    <x v="0"/>
    <x v="2"/>
    <x v="3"/>
    <x v="0"/>
    <x v="2"/>
    <x v="1"/>
    <x v="2"/>
    <x v="2"/>
    <x v="0"/>
    <x v="0"/>
    <x v="2"/>
    <x v="0"/>
    <x v="0"/>
    <x v="0"/>
    <x v="0"/>
    <x v="0"/>
    <x v="0"/>
    <x v="0"/>
    <x v="0"/>
    <x v="0"/>
    <x v="12"/>
    <x v="30"/>
    <x v="16"/>
    <x v="2"/>
    <x v="11"/>
    <x v="0"/>
    <x v="0"/>
    <x v="7"/>
    <x v="15"/>
    <x v="6"/>
    <x v="2"/>
  </r>
  <r>
    <x v="0"/>
    <s v="Kommunal"/>
    <x v="1"/>
    <x v="0"/>
    <x v="1"/>
    <x v="1"/>
    <x v="2"/>
    <x v="2"/>
    <x v="4"/>
    <x v="3"/>
    <x v="3"/>
    <x v="2"/>
    <x v="4"/>
    <x v="3"/>
    <x v="2"/>
    <x v="0"/>
    <x v="0"/>
    <x v="3"/>
    <x v="2"/>
    <x v="4"/>
    <x v="0"/>
    <x v="0"/>
    <x v="0"/>
    <x v="2"/>
    <x v="1"/>
    <x v="2"/>
    <x v="5"/>
    <x v="0"/>
    <x v="0"/>
    <x v="0"/>
    <x v="2"/>
    <x v="0"/>
    <x v="2"/>
    <x v="0"/>
    <x v="2"/>
    <x v="2"/>
    <x v="2"/>
    <x v="4"/>
    <x v="0"/>
    <x v="0"/>
    <x v="0"/>
    <x v="0"/>
    <x v="0"/>
    <x v="0"/>
    <x v="0"/>
    <x v="0"/>
    <x v="0"/>
    <x v="0"/>
    <x v="0"/>
    <x v="9"/>
    <x v="56"/>
    <x v="0"/>
    <x v="5"/>
    <x v="9"/>
    <x v="0"/>
    <x v="2"/>
    <x v="3"/>
    <x v="2"/>
    <x v="3"/>
    <x v="3"/>
  </r>
  <r>
    <x v="0"/>
    <s v="Kommunal"/>
    <x v="1"/>
    <x v="0"/>
    <x v="1"/>
    <x v="1"/>
    <x v="2"/>
    <x v="0"/>
    <x v="4"/>
    <x v="0"/>
    <x v="3"/>
    <x v="0"/>
    <x v="4"/>
    <x v="5"/>
    <x v="2"/>
    <x v="4"/>
    <x v="4"/>
    <x v="2"/>
    <x v="0"/>
    <x v="0"/>
    <x v="5"/>
    <x v="0"/>
    <x v="0"/>
    <x v="2"/>
    <x v="1"/>
    <x v="2"/>
    <x v="5"/>
    <x v="0"/>
    <x v="0"/>
    <x v="3"/>
    <x v="3"/>
    <x v="4"/>
    <x v="5"/>
    <x v="4"/>
    <x v="1"/>
    <x v="0"/>
    <x v="2"/>
    <x v="2"/>
    <x v="0"/>
    <x v="0"/>
    <x v="0"/>
    <x v="0"/>
    <x v="0"/>
    <x v="0"/>
    <x v="0"/>
    <x v="0"/>
    <x v="0"/>
    <x v="0"/>
    <x v="0"/>
    <x v="12"/>
    <x v="19"/>
    <x v="18"/>
    <x v="6"/>
    <x v="8"/>
    <x v="0"/>
    <x v="2"/>
    <x v="3"/>
    <x v="36"/>
    <x v="18"/>
    <x v="9"/>
  </r>
  <r>
    <x v="0"/>
    <s v="Kommunal"/>
    <x v="1"/>
    <x v="0"/>
    <x v="1"/>
    <x v="0"/>
    <x v="3"/>
    <x v="0"/>
    <x v="4"/>
    <x v="1"/>
    <x v="4"/>
    <x v="2"/>
    <x v="0"/>
    <x v="3"/>
    <x v="5"/>
    <x v="2"/>
    <x v="0"/>
    <x v="0"/>
    <x v="1"/>
    <x v="3"/>
    <x v="2"/>
    <x v="0"/>
    <x v="0"/>
    <x v="0"/>
    <x v="4"/>
    <x v="2"/>
    <x v="0"/>
    <x v="0"/>
    <x v="0"/>
    <x v="0"/>
    <x v="0"/>
    <x v="0"/>
    <x v="0"/>
    <x v="0"/>
    <x v="2"/>
    <x v="2"/>
    <x v="4"/>
    <x v="2"/>
    <x v="2"/>
    <x v="1"/>
    <x v="0"/>
    <x v="0"/>
    <x v="0"/>
    <x v="0"/>
    <x v="0"/>
    <x v="0"/>
    <x v="0"/>
    <x v="0"/>
    <x v="0"/>
    <x v="0"/>
    <x v="57"/>
    <x v="11"/>
    <x v="0"/>
    <x v="4"/>
    <x v="0"/>
    <x v="0"/>
    <x v="4"/>
    <x v="0"/>
    <x v="0"/>
    <x v="3"/>
  </r>
  <r>
    <x v="0"/>
    <s v="Kommunal"/>
    <x v="1"/>
    <x v="0"/>
    <x v="1"/>
    <x v="2"/>
    <x v="3"/>
    <x v="2"/>
    <x v="0"/>
    <x v="2"/>
    <x v="2"/>
    <x v="5"/>
    <x v="0"/>
    <x v="2"/>
    <x v="0"/>
    <x v="2"/>
    <x v="3"/>
    <x v="3"/>
    <x v="2"/>
    <x v="4"/>
    <x v="2"/>
    <x v="2"/>
    <x v="2"/>
    <x v="3"/>
    <x v="2"/>
    <x v="2"/>
    <x v="2"/>
    <x v="2"/>
    <x v="0"/>
    <x v="0"/>
    <x v="2"/>
    <x v="0"/>
    <x v="3"/>
    <x v="3"/>
    <x v="1"/>
    <x v="2"/>
    <x v="2"/>
    <x v="0"/>
    <x v="2"/>
    <x v="0"/>
    <x v="0"/>
    <x v="0"/>
    <x v="0"/>
    <x v="0"/>
    <x v="0"/>
    <x v="0"/>
    <x v="0"/>
    <x v="0"/>
    <x v="0"/>
    <x v="13"/>
    <x v="38"/>
    <x v="19"/>
    <x v="5"/>
    <x v="12"/>
    <x v="7"/>
    <x v="5"/>
    <x v="2"/>
    <x v="32"/>
    <x v="10"/>
    <x v="5"/>
  </r>
  <r>
    <x v="0"/>
    <s v="Kommunal"/>
    <x v="1"/>
    <x v="0"/>
    <x v="1"/>
    <x v="1"/>
    <x v="2"/>
    <x v="2"/>
    <x v="4"/>
    <x v="0"/>
    <x v="1"/>
    <x v="2"/>
    <x v="0"/>
    <x v="3"/>
    <x v="0"/>
    <x v="3"/>
    <x v="0"/>
    <x v="3"/>
    <x v="2"/>
    <x v="0"/>
    <x v="4"/>
    <x v="0"/>
    <x v="2"/>
    <x v="0"/>
    <x v="1"/>
    <x v="2"/>
    <x v="0"/>
    <x v="3"/>
    <x v="0"/>
    <x v="3"/>
    <x v="3"/>
    <x v="2"/>
    <x v="0"/>
    <x v="3"/>
    <x v="1"/>
    <x v="0"/>
    <x v="0"/>
    <x v="0"/>
    <x v="4"/>
    <x v="0"/>
    <x v="0"/>
    <x v="0"/>
    <x v="0"/>
    <x v="0"/>
    <x v="0"/>
    <x v="0"/>
    <x v="0"/>
    <x v="0"/>
    <x v="0"/>
    <x v="9"/>
    <x v="23"/>
    <x v="4"/>
    <x v="5"/>
    <x v="7"/>
    <x v="2"/>
    <x v="3"/>
    <x v="4"/>
    <x v="17"/>
    <x v="2"/>
    <x v="5"/>
  </r>
  <r>
    <x v="0"/>
    <s v="Kommunal"/>
    <x v="1"/>
    <x v="0"/>
    <x v="1"/>
    <x v="0"/>
    <x v="3"/>
    <x v="4"/>
    <x v="3"/>
    <x v="4"/>
    <x v="2"/>
    <x v="3"/>
    <x v="0"/>
    <x v="3"/>
    <x v="5"/>
    <x v="2"/>
    <x v="2"/>
    <x v="2"/>
    <x v="2"/>
    <x v="3"/>
    <x v="2"/>
    <x v="0"/>
    <x v="2"/>
    <x v="2"/>
    <x v="2"/>
    <x v="3"/>
    <x v="0"/>
    <x v="0"/>
    <x v="0"/>
    <x v="0"/>
    <x v="0"/>
    <x v="3"/>
    <x v="3"/>
    <x v="1"/>
    <x v="3"/>
    <x v="3"/>
    <x v="3"/>
    <x v="3"/>
    <x v="2"/>
    <x v="2"/>
    <x v="0"/>
    <x v="0"/>
    <x v="0"/>
    <x v="0"/>
    <x v="0"/>
    <x v="0"/>
    <x v="0"/>
    <x v="0"/>
    <x v="0"/>
    <x v="17"/>
    <x v="50"/>
    <x v="2"/>
    <x v="4"/>
    <x v="4"/>
    <x v="2"/>
    <x v="4"/>
    <x v="2"/>
    <x v="0"/>
    <x v="13"/>
    <x v="8"/>
  </r>
  <r>
    <x v="0"/>
    <s v="Kommunal"/>
    <x v="1"/>
    <x v="0"/>
    <x v="1"/>
    <x v="0"/>
    <x v="2"/>
    <x v="0"/>
    <x v="0"/>
    <x v="2"/>
    <x v="2"/>
    <x v="2"/>
    <x v="0"/>
    <x v="3"/>
    <x v="0"/>
    <x v="3"/>
    <x v="0"/>
    <x v="2"/>
    <x v="2"/>
    <x v="1"/>
    <x v="2"/>
    <x v="4"/>
    <x v="1"/>
    <x v="0"/>
    <x v="1"/>
    <x v="0"/>
    <x v="3"/>
    <x v="3"/>
    <x v="0"/>
    <x v="0"/>
    <x v="2"/>
    <x v="2"/>
    <x v="0"/>
    <x v="3"/>
    <x v="1"/>
    <x v="4"/>
    <x v="4"/>
    <x v="2"/>
    <x v="3"/>
    <x v="3"/>
    <x v="0"/>
    <x v="0"/>
    <x v="0"/>
    <x v="0"/>
    <x v="0"/>
    <x v="0"/>
    <x v="0"/>
    <x v="0"/>
    <x v="0"/>
    <x v="2"/>
    <x v="7"/>
    <x v="4"/>
    <x v="4"/>
    <x v="4"/>
    <x v="5"/>
    <x v="3"/>
    <x v="5"/>
    <x v="15"/>
    <x v="2"/>
    <x v="5"/>
  </r>
  <r>
    <x v="0"/>
    <s v="Kommunal"/>
    <x v="1"/>
    <x v="0"/>
    <x v="1"/>
    <x v="0"/>
    <x v="4"/>
    <x v="3"/>
    <x v="4"/>
    <x v="0"/>
    <x v="0"/>
    <x v="4"/>
    <x v="4"/>
    <x v="4"/>
    <x v="3"/>
    <x v="4"/>
    <x v="4"/>
    <x v="3"/>
    <x v="0"/>
    <x v="3"/>
    <x v="3"/>
    <x v="1"/>
    <x v="1"/>
    <x v="4"/>
    <x v="4"/>
    <x v="4"/>
    <x v="3"/>
    <x v="0"/>
    <x v="0"/>
    <x v="4"/>
    <x v="0"/>
    <x v="0"/>
    <x v="0"/>
    <x v="4"/>
    <x v="4"/>
    <x v="4"/>
    <x v="4"/>
    <x v="0"/>
    <x v="0"/>
    <x v="4"/>
    <x v="0"/>
    <x v="0"/>
    <x v="0"/>
    <x v="0"/>
    <x v="0"/>
    <x v="0"/>
    <x v="0"/>
    <x v="0"/>
    <x v="0"/>
    <x v="8"/>
    <x v="44"/>
    <x v="10"/>
    <x v="2"/>
    <x v="5"/>
    <x v="1"/>
    <x v="4"/>
    <x v="8"/>
    <x v="12"/>
    <x v="0"/>
    <x v="6"/>
  </r>
  <r>
    <x v="0"/>
    <s v="Kommunal"/>
    <x v="1"/>
    <x v="0"/>
    <x v="1"/>
    <x v="0"/>
    <x v="0"/>
    <x v="2"/>
    <x v="2"/>
    <x v="3"/>
    <x v="3"/>
    <x v="3"/>
    <x v="2"/>
    <x v="2"/>
    <x v="0"/>
    <x v="3"/>
    <x v="3"/>
    <x v="3"/>
    <x v="2"/>
    <x v="3"/>
    <x v="2"/>
    <x v="0"/>
    <x v="0"/>
    <x v="3"/>
    <x v="1"/>
    <x v="2"/>
    <x v="3"/>
    <x v="0"/>
    <x v="4"/>
    <x v="2"/>
    <x v="0"/>
    <x v="2"/>
    <x v="2"/>
    <x v="2"/>
    <x v="1"/>
    <x v="2"/>
    <x v="2"/>
    <x v="0"/>
    <x v="2"/>
    <x v="0"/>
    <x v="0"/>
    <x v="0"/>
    <x v="0"/>
    <x v="0"/>
    <x v="0"/>
    <x v="0"/>
    <x v="0"/>
    <x v="0"/>
    <x v="0"/>
    <x v="4"/>
    <x v="55"/>
    <x v="23"/>
    <x v="5"/>
    <x v="4"/>
    <x v="0"/>
    <x v="4"/>
    <x v="0"/>
    <x v="24"/>
    <x v="4"/>
    <x v="2"/>
  </r>
  <r>
    <x v="0"/>
    <s v="Kommunal"/>
    <x v="1"/>
    <x v="0"/>
    <x v="1"/>
    <x v="1"/>
    <x v="0"/>
    <x v="4"/>
    <x v="0"/>
    <x v="3"/>
    <x v="2"/>
    <x v="0"/>
    <x v="0"/>
    <x v="3"/>
    <x v="5"/>
    <x v="3"/>
    <x v="5"/>
    <x v="3"/>
    <x v="2"/>
    <x v="4"/>
    <x v="0"/>
    <x v="2"/>
    <x v="2"/>
    <x v="2"/>
    <x v="1"/>
    <x v="3"/>
    <x v="2"/>
    <x v="1"/>
    <x v="1"/>
    <x v="3"/>
    <x v="2"/>
    <x v="4"/>
    <x v="2"/>
    <x v="3"/>
    <x v="1"/>
    <x v="0"/>
    <x v="0"/>
    <x v="0"/>
    <x v="0"/>
    <x v="2"/>
    <x v="0"/>
    <x v="0"/>
    <x v="0"/>
    <x v="0"/>
    <x v="0"/>
    <x v="0"/>
    <x v="0"/>
    <x v="0"/>
    <x v="0"/>
    <x v="13"/>
    <x v="39"/>
    <x v="4"/>
    <x v="5"/>
    <x v="9"/>
    <x v="7"/>
    <x v="2"/>
    <x v="3"/>
    <x v="20"/>
    <x v="8"/>
    <x v="5"/>
  </r>
  <r>
    <x v="0"/>
    <s v="Kommunal"/>
    <x v="1"/>
    <x v="0"/>
    <x v="1"/>
    <x v="1"/>
    <x v="2"/>
    <x v="0"/>
    <x v="2"/>
    <x v="3"/>
    <x v="3"/>
    <x v="3"/>
    <x v="4"/>
    <x v="0"/>
    <x v="0"/>
    <x v="3"/>
    <x v="0"/>
    <x v="2"/>
    <x v="3"/>
    <x v="4"/>
    <x v="5"/>
    <x v="1"/>
    <x v="0"/>
    <x v="2"/>
    <x v="0"/>
    <x v="2"/>
    <x v="0"/>
    <x v="2"/>
    <x v="4"/>
    <x v="0"/>
    <x v="2"/>
    <x v="0"/>
    <x v="2"/>
    <x v="1"/>
    <x v="1"/>
    <x v="2"/>
    <x v="0"/>
    <x v="4"/>
    <x v="0"/>
    <x v="0"/>
    <x v="0"/>
    <x v="0"/>
    <x v="0"/>
    <x v="0"/>
    <x v="0"/>
    <x v="0"/>
    <x v="0"/>
    <x v="0"/>
    <x v="0"/>
    <x v="0"/>
    <x v="35"/>
    <x v="6"/>
    <x v="3"/>
    <x v="15"/>
    <x v="0"/>
    <x v="2"/>
    <x v="4"/>
    <x v="37"/>
    <x v="3"/>
    <x v="1"/>
  </r>
  <r>
    <x v="0"/>
    <s v="Kommunal"/>
    <x v="1"/>
    <x v="0"/>
    <x v="1"/>
    <x v="0"/>
    <x v="4"/>
    <x v="4"/>
    <x v="4"/>
    <x v="3"/>
    <x v="0"/>
    <x v="2"/>
    <x v="4"/>
    <x v="3"/>
    <x v="5"/>
    <x v="2"/>
    <x v="3"/>
    <x v="3"/>
    <x v="3"/>
    <x v="0"/>
    <x v="2"/>
    <x v="4"/>
    <x v="0"/>
    <x v="0"/>
    <x v="1"/>
    <x v="0"/>
    <x v="3"/>
    <x v="0"/>
    <x v="0"/>
    <x v="2"/>
    <x v="0"/>
    <x v="0"/>
    <x v="3"/>
    <x v="3"/>
    <x v="3"/>
    <x v="2"/>
    <x v="0"/>
    <x v="3"/>
    <x v="2"/>
    <x v="2"/>
    <x v="0"/>
    <x v="0"/>
    <x v="0"/>
    <x v="0"/>
    <x v="0"/>
    <x v="0"/>
    <x v="0"/>
    <x v="0"/>
    <x v="0"/>
    <x v="9"/>
    <x v="11"/>
    <x v="19"/>
    <x v="4"/>
    <x v="5"/>
    <x v="4"/>
    <x v="3"/>
    <x v="5"/>
    <x v="4"/>
    <x v="10"/>
    <x v="1"/>
  </r>
  <r>
    <x v="0"/>
    <s v="Kommunal"/>
    <x v="1"/>
    <x v="0"/>
    <x v="1"/>
    <x v="0"/>
    <x v="0"/>
    <x v="2"/>
    <x v="2"/>
    <x v="2"/>
    <x v="2"/>
    <x v="2"/>
    <x v="0"/>
    <x v="3"/>
    <x v="5"/>
    <x v="2"/>
    <x v="3"/>
    <x v="3"/>
    <x v="3"/>
    <x v="2"/>
    <x v="2"/>
    <x v="0"/>
    <x v="0"/>
    <x v="2"/>
    <x v="3"/>
    <x v="2"/>
    <x v="3"/>
    <x v="3"/>
    <x v="0"/>
    <x v="0"/>
    <x v="0"/>
    <x v="2"/>
    <x v="2"/>
    <x v="3"/>
    <x v="3"/>
    <x v="2"/>
    <x v="2"/>
    <x v="0"/>
    <x v="0"/>
    <x v="0"/>
    <x v="0"/>
    <x v="0"/>
    <x v="0"/>
    <x v="0"/>
    <x v="0"/>
    <x v="0"/>
    <x v="0"/>
    <x v="0"/>
    <x v="0"/>
    <x v="4"/>
    <x v="7"/>
    <x v="19"/>
    <x v="4"/>
    <x v="3"/>
    <x v="0"/>
    <x v="6"/>
    <x v="0"/>
    <x v="10"/>
    <x v="4"/>
    <x v="1"/>
  </r>
  <r>
    <x v="0"/>
    <s v="Kommunal"/>
    <x v="1"/>
    <x v="0"/>
    <x v="1"/>
    <x v="1"/>
    <x v="2"/>
    <x v="2"/>
    <x v="4"/>
    <x v="3"/>
    <x v="2"/>
    <x v="3"/>
    <x v="2"/>
    <x v="3"/>
    <x v="0"/>
    <x v="2"/>
    <x v="2"/>
    <x v="0"/>
    <x v="4"/>
    <x v="2"/>
    <x v="0"/>
    <x v="2"/>
    <x v="2"/>
    <x v="2"/>
    <x v="0"/>
    <x v="0"/>
    <x v="3"/>
    <x v="2"/>
    <x v="0"/>
    <x v="0"/>
    <x v="3"/>
    <x v="0"/>
    <x v="0"/>
    <x v="3"/>
    <x v="3"/>
    <x v="4"/>
    <x v="0"/>
    <x v="0"/>
    <x v="2"/>
    <x v="2"/>
    <x v="0"/>
    <x v="0"/>
    <x v="0"/>
    <x v="0"/>
    <x v="0"/>
    <x v="0"/>
    <x v="0"/>
    <x v="0"/>
    <x v="0"/>
    <x v="9"/>
    <x v="58"/>
    <x v="19"/>
    <x v="4"/>
    <x v="2"/>
    <x v="7"/>
    <x v="2"/>
    <x v="5"/>
    <x v="5"/>
    <x v="0"/>
    <x v="1"/>
  </r>
  <r>
    <x v="0"/>
    <s v="Kommunal"/>
    <x v="1"/>
    <x v="0"/>
    <x v="1"/>
    <x v="0"/>
    <x v="2"/>
    <x v="2"/>
    <x v="0"/>
    <x v="2"/>
    <x v="2"/>
    <x v="3"/>
    <x v="0"/>
    <x v="3"/>
    <x v="5"/>
    <x v="3"/>
    <x v="0"/>
    <x v="2"/>
    <x v="2"/>
    <x v="4"/>
    <x v="2"/>
    <x v="2"/>
    <x v="0"/>
    <x v="3"/>
    <x v="2"/>
    <x v="3"/>
    <x v="0"/>
    <x v="0"/>
    <x v="0"/>
    <x v="0"/>
    <x v="2"/>
    <x v="3"/>
    <x v="0"/>
    <x v="3"/>
    <x v="3"/>
    <x v="2"/>
    <x v="2"/>
    <x v="0"/>
    <x v="0"/>
    <x v="3"/>
    <x v="0"/>
    <x v="0"/>
    <x v="0"/>
    <x v="0"/>
    <x v="0"/>
    <x v="0"/>
    <x v="0"/>
    <x v="0"/>
    <x v="0"/>
    <x v="0"/>
    <x v="5"/>
    <x v="5"/>
    <x v="4"/>
    <x v="12"/>
    <x v="2"/>
    <x v="5"/>
    <x v="2"/>
    <x v="2"/>
    <x v="6"/>
    <x v="1"/>
  </r>
  <r>
    <x v="0"/>
    <s v="Kommunal"/>
    <x v="1"/>
    <x v="0"/>
    <x v="1"/>
    <x v="0"/>
    <x v="2"/>
    <x v="0"/>
    <x v="1"/>
    <x v="2"/>
    <x v="1"/>
    <x v="0"/>
    <x v="0"/>
    <x v="0"/>
    <x v="2"/>
    <x v="0"/>
    <x v="0"/>
    <x v="3"/>
    <x v="4"/>
    <x v="0"/>
    <x v="4"/>
    <x v="1"/>
    <x v="1"/>
    <x v="0"/>
    <x v="4"/>
    <x v="0"/>
    <x v="0"/>
    <x v="3"/>
    <x v="4"/>
    <x v="0"/>
    <x v="0"/>
    <x v="1"/>
    <x v="2"/>
    <x v="2"/>
    <x v="3"/>
    <x v="2"/>
    <x v="4"/>
    <x v="2"/>
    <x v="4"/>
    <x v="4"/>
    <x v="0"/>
    <x v="0"/>
    <x v="0"/>
    <x v="0"/>
    <x v="0"/>
    <x v="0"/>
    <x v="0"/>
    <x v="0"/>
    <x v="0"/>
    <x v="2"/>
    <x v="23"/>
    <x v="7"/>
    <x v="7"/>
    <x v="7"/>
    <x v="1"/>
    <x v="0"/>
    <x v="0"/>
    <x v="23"/>
    <x v="11"/>
    <x v="4"/>
  </r>
  <r>
    <x v="0"/>
    <s v="Kommunal"/>
    <x v="1"/>
    <x v="0"/>
    <x v="1"/>
    <x v="0"/>
    <x v="0"/>
    <x v="4"/>
    <x v="3"/>
    <x v="3"/>
    <x v="4"/>
    <x v="3"/>
    <x v="0"/>
    <x v="3"/>
    <x v="5"/>
    <x v="3"/>
    <x v="3"/>
    <x v="4"/>
    <x v="2"/>
    <x v="3"/>
    <x v="2"/>
    <x v="0"/>
    <x v="0"/>
    <x v="4"/>
    <x v="2"/>
    <x v="3"/>
    <x v="2"/>
    <x v="0"/>
    <x v="0"/>
    <x v="2"/>
    <x v="0"/>
    <x v="3"/>
    <x v="3"/>
    <x v="1"/>
    <x v="3"/>
    <x v="3"/>
    <x v="0"/>
    <x v="0"/>
    <x v="2"/>
    <x v="2"/>
    <x v="0"/>
    <x v="0"/>
    <x v="0"/>
    <x v="0"/>
    <x v="0"/>
    <x v="0"/>
    <x v="0"/>
    <x v="0"/>
    <x v="0"/>
    <x v="18"/>
    <x v="50"/>
    <x v="23"/>
    <x v="7"/>
    <x v="4"/>
    <x v="0"/>
    <x v="8"/>
    <x v="3"/>
    <x v="4"/>
    <x v="13"/>
    <x v="8"/>
  </r>
  <r>
    <x v="0"/>
    <s v="Kommunal"/>
    <x v="1"/>
    <x v="0"/>
    <x v="1"/>
    <x v="1"/>
    <x v="0"/>
    <x v="2"/>
    <x v="2"/>
    <x v="2"/>
    <x v="2"/>
    <x v="3"/>
    <x v="0"/>
    <x v="0"/>
    <x v="0"/>
    <x v="3"/>
    <x v="0"/>
    <x v="2"/>
    <x v="2"/>
    <x v="4"/>
    <x v="0"/>
    <x v="2"/>
    <x v="0"/>
    <x v="2"/>
    <x v="2"/>
    <x v="2"/>
    <x v="3"/>
    <x v="2"/>
    <x v="0"/>
    <x v="0"/>
    <x v="2"/>
    <x v="0"/>
    <x v="0"/>
    <x v="3"/>
    <x v="1"/>
    <x v="0"/>
    <x v="0"/>
    <x v="3"/>
    <x v="0"/>
    <x v="0"/>
    <x v="0"/>
    <x v="0"/>
    <x v="0"/>
    <x v="0"/>
    <x v="0"/>
    <x v="0"/>
    <x v="0"/>
    <x v="0"/>
    <x v="0"/>
    <x v="4"/>
    <x v="5"/>
    <x v="6"/>
    <x v="4"/>
    <x v="9"/>
    <x v="2"/>
    <x v="4"/>
    <x v="0"/>
    <x v="32"/>
    <x v="0"/>
    <x v="5"/>
  </r>
  <r>
    <x v="0"/>
    <s v="Kommunal"/>
    <x v="1"/>
    <x v="0"/>
    <x v="6"/>
    <x v="1"/>
    <x v="0"/>
    <x v="2"/>
    <x v="2"/>
    <x v="2"/>
    <x v="3"/>
    <x v="2"/>
    <x v="0"/>
    <x v="3"/>
    <x v="0"/>
    <x v="3"/>
    <x v="0"/>
    <x v="1"/>
    <x v="2"/>
    <x v="2"/>
    <x v="0"/>
    <x v="0"/>
    <x v="0"/>
    <x v="2"/>
    <x v="1"/>
    <x v="2"/>
    <x v="0"/>
    <x v="3"/>
    <x v="4"/>
    <x v="0"/>
    <x v="2"/>
    <x v="2"/>
    <x v="3"/>
    <x v="3"/>
    <x v="1"/>
    <x v="2"/>
    <x v="2"/>
    <x v="0"/>
    <x v="0"/>
    <x v="0"/>
    <x v="0"/>
    <x v="0"/>
    <x v="0"/>
    <x v="0"/>
    <x v="0"/>
    <x v="0"/>
    <x v="0"/>
    <x v="0"/>
    <x v="0"/>
    <x v="4"/>
    <x v="12"/>
    <x v="4"/>
    <x v="5"/>
    <x v="2"/>
    <x v="0"/>
    <x v="2"/>
    <x v="4"/>
    <x v="32"/>
    <x v="5"/>
    <x v="5"/>
  </r>
  <r>
    <x v="0"/>
    <s v="Kommunal"/>
    <x v="1"/>
    <x v="0"/>
    <x v="6"/>
    <x v="0"/>
    <x v="3"/>
    <x v="2"/>
    <x v="2"/>
    <x v="3"/>
    <x v="2"/>
    <x v="2"/>
    <x v="0"/>
    <x v="3"/>
    <x v="0"/>
    <x v="0"/>
    <x v="0"/>
    <x v="1"/>
    <x v="1"/>
    <x v="4"/>
    <x v="4"/>
    <x v="1"/>
    <x v="0"/>
    <x v="3"/>
    <x v="0"/>
    <x v="0"/>
    <x v="3"/>
    <x v="0"/>
    <x v="0"/>
    <x v="2"/>
    <x v="0"/>
    <x v="0"/>
    <x v="5"/>
    <x v="1"/>
    <x v="3"/>
    <x v="0"/>
    <x v="4"/>
    <x v="4"/>
    <x v="2"/>
    <x v="2"/>
    <x v="0"/>
    <x v="0"/>
    <x v="0"/>
    <x v="0"/>
    <x v="0"/>
    <x v="0"/>
    <x v="0"/>
    <x v="0"/>
    <x v="0"/>
    <x v="5"/>
    <x v="5"/>
    <x v="3"/>
    <x v="1"/>
    <x v="11"/>
    <x v="0"/>
    <x v="5"/>
    <x v="5"/>
    <x v="4"/>
    <x v="19"/>
    <x v="8"/>
  </r>
  <r>
    <x v="0"/>
    <s v="Kommunal"/>
    <x v="1"/>
    <x v="0"/>
    <x v="6"/>
    <x v="0"/>
    <x v="2"/>
    <x v="2"/>
    <x v="0"/>
    <x v="2"/>
    <x v="4"/>
    <x v="0"/>
    <x v="4"/>
    <x v="2"/>
    <x v="0"/>
    <x v="2"/>
    <x v="5"/>
    <x v="2"/>
    <x v="4"/>
    <x v="3"/>
    <x v="2"/>
    <x v="2"/>
    <x v="2"/>
    <x v="3"/>
    <x v="3"/>
    <x v="0"/>
    <x v="3"/>
    <x v="3"/>
    <x v="0"/>
    <x v="0"/>
    <x v="0"/>
    <x v="0"/>
    <x v="3"/>
    <x v="0"/>
    <x v="3"/>
    <x v="2"/>
    <x v="0"/>
    <x v="2"/>
    <x v="0"/>
    <x v="2"/>
    <x v="0"/>
    <x v="0"/>
    <x v="0"/>
    <x v="0"/>
    <x v="0"/>
    <x v="0"/>
    <x v="0"/>
    <x v="0"/>
    <x v="0"/>
    <x v="0"/>
    <x v="56"/>
    <x v="9"/>
    <x v="9"/>
    <x v="4"/>
    <x v="7"/>
    <x v="8"/>
    <x v="5"/>
    <x v="10"/>
    <x v="10"/>
    <x v="8"/>
  </r>
  <r>
    <x v="0"/>
    <s v="Kommunal"/>
    <x v="1"/>
    <x v="0"/>
    <x v="3"/>
    <x v="0"/>
    <x v="2"/>
    <x v="2"/>
    <x v="2"/>
    <x v="2"/>
    <x v="3"/>
    <x v="3"/>
    <x v="0"/>
    <x v="3"/>
    <x v="0"/>
    <x v="3"/>
    <x v="3"/>
    <x v="2"/>
    <x v="2"/>
    <x v="3"/>
    <x v="2"/>
    <x v="0"/>
    <x v="0"/>
    <x v="0"/>
    <x v="1"/>
    <x v="2"/>
    <x v="0"/>
    <x v="0"/>
    <x v="0"/>
    <x v="2"/>
    <x v="0"/>
    <x v="3"/>
    <x v="3"/>
    <x v="1"/>
    <x v="2"/>
    <x v="2"/>
    <x v="4"/>
    <x v="2"/>
    <x v="0"/>
    <x v="0"/>
    <x v="0"/>
    <x v="0"/>
    <x v="0"/>
    <x v="0"/>
    <x v="0"/>
    <x v="0"/>
    <x v="0"/>
    <x v="0"/>
    <x v="0"/>
    <x v="3"/>
    <x v="7"/>
    <x v="5"/>
    <x v="4"/>
    <x v="4"/>
    <x v="0"/>
    <x v="3"/>
    <x v="4"/>
    <x v="4"/>
    <x v="13"/>
    <x v="4"/>
  </r>
  <r>
    <x v="0"/>
    <s v="Kommunal"/>
    <x v="1"/>
    <x v="0"/>
    <x v="3"/>
    <x v="0"/>
    <x v="0"/>
    <x v="2"/>
    <x v="2"/>
    <x v="2"/>
    <x v="1"/>
    <x v="2"/>
    <x v="2"/>
    <x v="3"/>
    <x v="0"/>
    <x v="3"/>
    <x v="2"/>
    <x v="1"/>
    <x v="1"/>
    <x v="3"/>
    <x v="2"/>
    <x v="1"/>
    <x v="0"/>
    <x v="2"/>
    <x v="0"/>
    <x v="3"/>
    <x v="2"/>
    <x v="0"/>
    <x v="0"/>
    <x v="2"/>
    <x v="0"/>
    <x v="3"/>
    <x v="3"/>
    <x v="0"/>
    <x v="1"/>
    <x v="3"/>
    <x v="4"/>
    <x v="3"/>
    <x v="2"/>
    <x v="0"/>
    <x v="0"/>
    <x v="0"/>
    <x v="0"/>
    <x v="0"/>
    <x v="0"/>
    <x v="0"/>
    <x v="0"/>
    <x v="0"/>
    <x v="0"/>
    <x v="4"/>
    <x v="36"/>
    <x v="23"/>
    <x v="1"/>
    <x v="4"/>
    <x v="0"/>
    <x v="2"/>
    <x v="3"/>
    <x v="4"/>
    <x v="13"/>
    <x v="5"/>
  </r>
  <r>
    <x v="0"/>
    <s v="Kommunal"/>
    <x v="1"/>
    <x v="0"/>
    <x v="3"/>
    <x v="1"/>
    <x v="2"/>
    <x v="3"/>
    <x v="4"/>
    <x v="3"/>
    <x v="1"/>
    <x v="0"/>
    <x v="2"/>
    <x v="3"/>
    <x v="1"/>
    <x v="0"/>
    <x v="5"/>
    <x v="1"/>
    <x v="0"/>
    <x v="4"/>
    <x v="1"/>
    <x v="2"/>
    <x v="2"/>
    <x v="2"/>
    <x v="1"/>
    <x v="0"/>
    <x v="4"/>
    <x v="5"/>
    <x v="1"/>
    <x v="4"/>
    <x v="4"/>
    <x v="4"/>
    <x v="4"/>
    <x v="4"/>
    <x v="3"/>
    <x v="4"/>
    <x v="1"/>
    <x v="2"/>
    <x v="3"/>
    <x v="2"/>
    <x v="0"/>
    <x v="0"/>
    <x v="0"/>
    <x v="0"/>
    <x v="0"/>
    <x v="0"/>
    <x v="0"/>
    <x v="0"/>
    <x v="0"/>
    <x v="11"/>
    <x v="59"/>
    <x v="24"/>
    <x v="0"/>
    <x v="18"/>
    <x v="7"/>
    <x v="2"/>
    <x v="8"/>
    <x v="38"/>
    <x v="7"/>
    <x v="2"/>
  </r>
  <r>
    <x v="0"/>
    <s v="Kommunal"/>
    <x v="1"/>
    <x v="0"/>
    <x v="3"/>
    <x v="0"/>
    <x v="0"/>
    <x v="0"/>
    <x v="2"/>
    <x v="3"/>
    <x v="2"/>
    <x v="2"/>
    <x v="0"/>
    <x v="3"/>
    <x v="0"/>
    <x v="3"/>
    <x v="5"/>
    <x v="3"/>
    <x v="2"/>
    <x v="3"/>
    <x v="2"/>
    <x v="0"/>
    <x v="4"/>
    <x v="2"/>
    <x v="2"/>
    <x v="2"/>
    <x v="0"/>
    <x v="0"/>
    <x v="0"/>
    <x v="2"/>
    <x v="0"/>
    <x v="2"/>
    <x v="5"/>
    <x v="1"/>
    <x v="3"/>
    <x v="3"/>
    <x v="4"/>
    <x v="0"/>
    <x v="2"/>
    <x v="0"/>
    <x v="0"/>
    <x v="0"/>
    <x v="0"/>
    <x v="0"/>
    <x v="0"/>
    <x v="0"/>
    <x v="0"/>
    <x v="0"/>
    <x v="0"/>
    <x v="3"/>
    <x v="5"/>
    <x v="6"/>
    <x v="5"/>
    <x v="4"/>
    <x v="3"/>
    <x v="4"/>
    <x v="4"/>
    <x v="4"/>
    <x v="16"/>
    <x v="8"/>
  </r>
  <r>
    <x v="0"/>
    <s v="Kommunal"/>
    <x v="1"/>
    <x v="0"/>
    <x v="3"/>
    <x v="3"/>
    <x v="3"/>
    <x v="4"/>
    <x v="3"/>
    <x v="4"/>
    <x v="4"/>
    <x v="5"/>
    <x v="4"/>
    <x v="2"/>
    <x v="5"/>
    <x v="2"/>
    <x v="2"/>
    <x v="4"/>
    <x v="4"/>
    <x v="3"/>
    <x v="1"/>
    <x v="3"/>
    <x v="4"/>
    <x v="4"/>
    <x v="3"/>
    <x v="5"/>
    <x v="5"/>
    <x v="0"/>
    <x v="0"/>
    <x v="2"/>
    <x v="0"/>
    <x v="2"/>
    <x v="3"/>
    <x v="1"/>
    <x v="3"/>
    <x v="3"/>
    <x v="3"/>
    <x v="3"/>
    <x v="2"/>
    <x v="2"/>
    <x v="0"/>
    <x v="0"/>
    <x v="0"/>
    <x v="0"/>
    <x v="0"/>
    <x v="0"/>
    <x v="0"/>
    <x v="0"/>
    <x v="0"/>
    <x v="17"/>
    <x v="15"/>
    <x v="27"/>
    <x v="8"/>
    <x v="4"/>
    <x v="8"/>
    <x v="9"/>
    <x v="9"/>
    <x v="4"/>
    <x v="5"/>
    <x v="8"/>
  </r>
  <r>
    <x v="0"/>
    <s v="Kommunal"/>
    <x v="1"/>
    <x v="0"/>
    <x v="3"/>
    <x v="0"/>
    <x v="0"/>
    <x v="2"/>
    <x v="2"/>
    <x v="2"/>
    <x v="3"/>
    <x v="0"/>
    <x v="0"/>
    <x v="3"/>
    <x v="0"/>
    <x v="3"/>
    <x v="3"/>
    <x v="3"/>
    <x v="2"/>
    <x v="2"/>
    <x v="4"/>
    <x v="0"/>
    <x v="0"/>
    <x v="2"/>
    <x v="2"/>
    <x v="2"/>
    <x v="0"/>
    <x v="3"/>
    <x v="0"/>
    <x v="2"/>
    <x v="0"/>
    <x v="2"/>
    <x v="0"/>
    <x v="3"/>
    <x v="1"/>
    <x v="2"/>
    <x v="4"/>
    <x v="4"/>
    <x v="0"/>
    <x v="0"/>
    <x v="0"/>
    <x v="0"/>
    <x v="0"/>
    <x v="0"/>
    <x v="0"/>
    <x v="0"/>
    <x v="0"/>
    <x v="0"/>
    <x v="0"/>
    <x v="4"/>
    <x v="3"/>
    <x v="5"/>
    <x v="5"/>
    <x v="14"/>
    <x v="0"/>
    <x v="4"/>
    <x v="4"/>
    <x v="24"/>
    <x v="2"/>
    <x v="5"/>
  </r>
  <r>
    <x v="0"/>
    <s v="Kommunal"/>
    <x v="1"/>
    <x v="0"/>
    <x v="3"/>
    <x v="0"/>
    <x v="3"/>
    <x v="4"/>
    <x v="4"/>
    <x v="0"/>
    <x v="0"/>
    <x v="5"/>
    <x v="2"/>
    <x v="5"/>
    <x v="1"/>
    <x v="4"/>
    <x v="0"/>
    <x v="2"/>
    <x v="3"/>
    <x v="3"/>
    <x v="2"/>
    <x v="3"/>
    <x v="0"/>
    <x v="4"/>
    <x v="3"/>
    <x v="3"/>
    <x v="2"/>
    <x v="2"/>
    <x v="4"/>
    <x v="0"/>
    <x v="0"/>
    <x v="3"/>
    <x v="5"/>
    <x v="1"/>
    <x v="3"/>
    <x v="3"/>
    <x v="3"/>
    <x v="0"/>
    <x v="1"/>
    <x v="3"/>
    <x v="0"/>
    <x v="0"/>
    <x v="0"/>
    <x v="0"/>
    <x v="0"/>
    <x v="0"/>
    <x v="0"/>
    <x v="0"/>
    <x v="0"/>
    <x v="13"/>
    <x v="34"/>
    <x v="20"/>
    <x v="3"/>
    <x v="4"/>
    <x v="3"/>
    <x v="9"/>
    <x v="3"/>
    <x v="39"/>
    <x v="9"/>
    <x v="8"/>
  </r>
  <r>
    <x v="0"/>
    <s v="Kommunal"/>
    <x v="1"/>
    <x v="0"/>
    <x v="3"/>
    <x v="0"/>
    <x v="3"/>
    <x v="0"/>
    <x v="2"/>
    <x v="3"/>
    <x v="3"/>
    <x v="3"/>
    <x v="0"/>
    <x v="2"/>
    <x v="0"/>
    <x v="3"/>
    <x v="0"/>
    <x v="3"/>
    <x v="4"/>
    <x v="2"/>
    <x v="0"/>
    <x v="1"/>
    <x v="0"/>
    <x v="4"/>
    <x v="2"/>
    <x v="3"/>
    <x v="2"/>
    <x v="0"/>
    <x v="0"/>
    <x v="2"/>
    <x v="0"/>
    <x v="1"/>
    <x v="3"/>
    <x v="0"/>
    <x v="0"/>
    <x v="2"/>
    <x v="2"/>
    <x v="0"/>
    <x v="2"/>
    <x v="0"/>
    <x v="0"/>
    <x v="0"/>
    <x v="0"/>
    <x v="0"/>
    <x v="0"/>
    <x v="0"/>
    <x v="0"/>
    <x v="0"/>
    <x v="0"/>
    <x v="13"/>
    <x v="5"/>
    <x v="5"/>
    <x v="7"/>
    <x v="2"/>
    <x v="0"/>
    <x v="8"/>
    <x v="3"/>
    <x v="4"/>
    <x v="6"/>
    <x v="0"/>
  </r>
  <r>
    <x v="0"/>
    <s v="Kommunal"/>
    <x v="1"/>
    <x v="0"/>
    <x v="3"/>
    <x v="1"/>
    <x v="0"/>
    <x v="4"/>
    <x v="2"/>
    <x v="4"/>
    <x v="1"/>
    <x v="3"/>
    <x v="0"/>
    <x v="2"/>
    <x v="5"/>
    <x v="2"/>
    <x v="3"/>
    <x v="3"/>
    <x v="4"/>
    <x v="3"/>
    <x v="2"/>
    <x v="0"/>
    <x v="0"/>
    <x v="3"/>
    <x v="0"/>
    <x v="2"/>
    <x v="2"/>
    <x v="0"/>
    <x v="0"/>
    <x v="2"/>
    <x v="0"/>
    <x v="2"/>
    <x v="5"/>
    <x v="1"/>
    <x v="3"/>
    <x v="3"/>
    <x v="0"/>
    <x v="0"/>
    <x v="2"/>
    <x v="2"/>
    <x v="0"/>
    <x v="0"/>
    <x v="0"/>
    <x v="0"/>
    <x v="0"/>
    <x v="0"/>
    <x v="0"/>
    <x v="0"/>
    <x v="0"/>
    <x v="5"/>
    <x v="60"/>
    <x v="2"/>
    <x v="7"/>
    <x v="4"/>
    <x v="0"/>
    <x v="5"/>
    <x v="2"/>
    <x v="4"/>
    <x v="16"/>
    <x v="8"/>
  </r>
  <r>
    <x v="0"/>
    <s v="Kommunal"/>
    <x v="1"/>
    <x v="0"/>
    <x v="3"/>
    <x v="0"/>
    <x v="3"/>
    <x v="4"/>
    <x v="2"/>
    <x v="4"/>
    <x v="4"/>
    <x v="3"/>
    <x v="4"/>
    <x v="3"/>
    <x v="5"/>
    <x v="2"/>
    <x v="0"/>
    <x v="4"/>
    <x v="2"/>
    <x v="2"/>
    <x v="2"/>
    <x v="3"/>
    <x v="0"/>
    <x v="3"/>
    <x v="2"/>
    <x v="3"/>
    <x v="0"/>
    <x v="3"/>
    <x v="0"/>
    <x v="0"/>
    <x v="2"/>
    <x v="3"/>
    <x v="3"/>
    <x v="1"/>
    <x v="3"/>
    <x v="0"/>
    <x v="3"/>
    <x v="0"/>
    <x v="2"/>
    <x v="2"/>
    <x v="0"/>
    <x v="0"/>
    <x v="0"/>
    <x v="0"/>
    <x v="0"/>
    <x v="0"/>
    <x v="0"/>
    <x v="0"/>
    <x v="0"/>
    <x v="18"/>
    <x v="45"/>
    <x v="11"/>
    <x v="7"/>
    <x v="3"/>
    <x v="3"/>
    <x v="5"/>
    <x v="2"/>
    <x v="15"/>
    <x v="13"/>
    <x v="8"/>
  </r>
  <r>
    <x v="0"/>
    <s v="Kommunal"/>
    <x v="1"/>
    <x v="0"/>
    <x v="3"/>
    <x v="1"/>
    <x v="1"/>
    <x v="3"/>
    <x v="2"/>
    <x v="2"/>
    <x v="0"/>
    <x v="0"/>
    <x v="2"/>
    <x v="5"/>
    <x v="3"/>
    <x v="4"/>
    <x v="0"/>
    <x v="0"/>
    <x v="1"/>
    <x v="2"/>
    <x v="0"/>
    <x v="0"/>
    <x v="0"/>
    <x v="0"/>
    <x v="0"/>
    <x v="0"/>
    <x v="4"/>
    <x v="4"/>
    <x v="0"/>
    <x v="3"/>
    <x v="4"/>
    <x v="1"/>
    <x v="2"/>
    <x v="1"/>
    <x v="1"/>
    <x v="4"/>
    <x v="0"/>
    <x v="2"/>
    <x v="4"/>
    <x v="1"/>
    <x v="0"/>
    <x v="0"/>
    <x v="0"/>
    <x v="0"/>
    <x v="0"/>
    <x v="0"/>
    <x v="0"/>
    <x v="0"/>
    <x v="0"/>
    <x v="19"/>
    <x v="30"/>
    <x v="18"/>
    <x v="0"/>
    <x v="2"/>
    <x v="0"/>
    <x v="0"/>
    <x v="8"/>
    <x v="40"/>
    <x v="11"/>
    <x v="1"/>
  </r>
  <r>
    <x v="0"/>
    <s v="Kommunal"/>
    <x v="1"/>
    <x v="0"/>
    <x v="3"/>
    <x v="0"/>
    <x v="3"/>
    <x v="4"/>
    <x v="2"/>
    <x v="4"/>
    <x v="4"/>
    <x v="3"/>
    <x v="4"/>
    <x v="2"/>
    <x v="5"/>
    <x v="2"/>
    <x v="3"/>
    <x v="4"/>
    <x v="2"/>
    <x v="3"/>
    <x v="2"/>
    <x v="0"/>
    <x v="0"/>
    <x v="4"/>
    <x v="3"/>
    <x v="3"/>
    <x v="2"/>
    <x v="0"/>
    <x v="0"/>
    <x v="2"/>
    <x v="0"/>
    <x v="3"/>
    <x v="3"/>
    <x v="1"/>
    <x v="3"/>
    <x v="3"/>
    <x v="0"/>
    <x v="1"/>
    <x v="0"/>
    <x v="2"/>
    <x v="0"/>
    <x v="0"/>
    <x v="0"/>
    <x v="0"/>
    <x v="0"/>
    <x v="0"/>
    <x v="0"/>
    <x v="0"/>
    <x v="0"/>
    <x v="18"/>
    <x v="45"/>
    <x v="2"/>
    <x v="7"/>
    <x v="4"/>
    <x v="0"/>
    <x v="9"/>
    <x v="3"/>
    <x v="4"/>
    <x v="13"/>
    <x v="8"/>
  </r>
  <r>
    <x v="0"/>
    <s v="Kommunal"/>
    <x v="1"/>
    <x v="0"/>
    <x v="3"/>
    <x v="1"/>
    <x v="1"/>
    <x v="1"/>
    <x v="4"/>
    <x v="2"/>
    <x v="0"/>
    <x v="0"/>
    <x v="4"/>
    <x v="3"/>
    <x v="0"/>
    <x v="0"/>
    <x v="4"/>
    <x v="2"/>
    <x v="0"/>
    <x v="1"/>
    <x v="0"/>
    <x v="2"/>
    <x v="0"/>
    <x v="0"/>
    <x v="4"/>
    <x v="0"/>
    <x v="4"/>
    <x v="5"/>
    <x v="4"/>
    <x v="3"/>
    <x v="2"/>
    <x v="4"/>
    <x v="4"/>
    <x v="0"/>
    <x v="0"/>
    <x v="0"/>
    <x v="2"/>
    <x v="0"/>
    <x v="0"/>
    <x v="4"/>
    <x v="0"/>
    <x v="0"/>
    <x v="0"/>
    <x v="0"/>
    <x v="0"/>
    <x v="0"/>
    <x v="0"/>
    <x v="0"/>
    <x v="0"/>
    <x v="8"/>
    <x v="19"/>
    <x v="7"/>
    <x v="6"/>
    <x v="17"/>
    <x v="2"/>
    <x v="0"/>
    <x v="8"/>
    <x v="20"/>
    <x v="7"/>
    <x v="0"/>
  </r>
  <r>
    <x v="0"/>
    <s v="Kommunal"/>
    <x v="1"/>
    <x v="0"/>
    <x v="3"/>
    <x v="0"/>
    <x v="0"/>
    <x v="0"/>
    <x v="2"/>
    <x v="3"/>
    <x v="0"/>
    <x v="4"/>
    <x v="4"/>
    <x v="3"/>
    <x v="0"/>
    <x v="2"/>
    <x v="0"/>
    <x v="3"/>
    <x v="3"/>
    <x v="3"/>
    <x v="2"/>
    <x v="2"/>
    <x v="0"/>
    <x v="0"/>
    <x v="2"/>
    <x v="2"/>
    <x v="3"/>
    <x v="3"/>
    <x v="0"/>
    <x v="2"/>
    <x v="3"/>
    <x v="3"/>
    <x v="2"/>
    <x v="2"/>
    <x v="2"/>
    <x v="2"/>
    <x v="3"/>
    <x v="3"/>
    <x v="2"/>
    <x v="2"/>
    <x v="0"/>
    <x v="0"/>
    <x v="0"/>
    <x v="0"/>
    <x v="0"/>
    <x v="0"/>
    <x v="0"/>
    <x v="0"/>
    <x v="0"/>
    <x v="3"/>
    <x v="51"/>
    <x v="9"/>
    <x v="4"/>
    <x v="4"/>
    <x v="2"/>
    <x v="7"/>
    <x v="0"/>
    <x v="41"/>
    <x v="15"/>
    <x v="3"/>
  </r>
  <r>
    <x v="0"/>
    <s v="Kommunal"/>
    <x v="1"/>
    <x v="0"/>
    <x v="3"/>
    <x v="1"/>
    <x v="2"/>
    <x v="0"/>
    <x v="0"/>
    <x v="0"/>
    <x v="3"/>
    <x v="3"/>
    <x v="0"/>
    <x v="0"/>
    <x v="0"/>
    <x v="3"/>
    <x v="3"/>
    <x v="2"/>
    <x v="3"/>
    <x v="2"/>
    <x v="4"/>
    <x v="2"/>
    <x v="2"/>
    <x v="0"/>
    <x v="4"/>
    <x v="2"/>
    <x v="0"/>
    <x v="0"/>
    <x v="4"/>
    <x v="0"/>
    <x v="2"/>
    <x v="4"/>
    <x v="2"/>
    <x v="0"/>
    <x v="1"/>
    <x v="0"/>
    <x v="0"/>
    <x v="4"/>
    <x v="2"/>
    <x v="2"/>
    <x v="0"/>
    <x v="0"/>
    <x v="0"/>
    <x v="0"/>
    <x v="0"/>
    <x v="0"/>
    <x v="0"/>
    <x v="0"/>
    <x v="0"/>
    <x v="2"/>
    <x v="29"/>
    <x v="4"/>
    <x v="3"/>
    <x v="14"/>
    <x v="7"/>
    <x v="0"/>
    <x v="4"/>
    <x v="15"/>
    <x v="8"/>
    <x v="5"/>
  </r>
  <r>
    <x v="0"/>
    <s v="Kommunal"/>
    <x v="1"/>
    <x v="0"/>
    <x v="3"/>
    <x v="0"/>
    <x v="3"/>
    <x v="4"/>
    <x v="3"/>
    <x v="3"/>
    <x v="4"/>
    <x v="3"/>
    <x v="2"/>
    <x v="3"/>
    <x v="5"/>
    <x v="2"/>
    <x v="3"/>
    <x v="3"/>
    <x v="3"/>
    <x v="3"/>
    <x v="2"/>
    <x v="0"/>
    <x v="2"/>
    <x v="3"/>
    <x v="2"/>
    <x v="2"/>
    <x v="2"/>
    <x v="0"/>
    <x v="0"/>
    <x v="0"/>
    <x v="0"/>
    <x v="3"/>
    <x v="3"/>
    <x v="1"/>
    <x v="1"/>
    <x v="2"/>
    <x v="0"/>
    <x v="3"/>
    <x v="0"/>
    <x v="2"/>
    <x v="0"/>
    <x v="0"/>
    <x v="0"/>
    <x v="0"/>
    <x v="0"/>
    <x v="0"/>
    <x v="0"/>
    <x v="0"/>
    <x v="0"/>
    <x v="17"/>
    <x v="6"/>
    <x v="19"/>
    <x v="4"/>
    <x v="4"/>
    <x v="2"/>
    <x v="5"/>
    <x v="2"/>
    <x v="0"/>
    <x v="13"/>
    <x v="1"/>
  </r>
  <r>
    <x v="0"/>
    <s v="Kommunal"/>
    <x v="1"/>
    <x v="0"/>
    <x v="3"/>
    <x v="1"/>
    <x v="2"/>
    <x v="2"/>
    <x v="0"/>
    <x v="2"/>
    <x v="3"/>
    <x v="1"/>
    <x v="0"/>
    <x v="1"/>
    <x v="4"/>
    <x v="0"/>
    <x v="2"/>
    <x v="2"/>
    <x v="1"/>
    <x v="2"/>
    <x v="2"/>
    <x v="0"/>
    <x v="1"/>
    <x v="2"/>
    <x v="0"/>
    <x v="2"/>
    <x v="2"/>
    <x v="3"/>
    <x v="0"/>
    <x v="0"/>
    <x v="2"/>
    <x v="1"/>
    <x v="0"/>
    <x v="0"/>
    <x v="0"/>
    <x v="2"/>
    <x v="1"/>
    <x v="4"/>
    <x v="0"/>
    <x v="1"/>
    <x v="0"/>
    <x v="0"/>
    <x v="0"/>
    <x v="0"/>
    <x v="0"/>
    <x v="0"/>
    <x v="0"/>
    <x v="0"/>
    <x v="0"/>
    <x v="0"/>
    <x v="61"/>
    <x v="33"/>
    <x v="3"/>
    <x v="3"/>
    <x v="0"/>
    <x v="2"/>
    <x v="2"/>
    <x v="15"/>
    <x v="18"/>
    <x v="0"/>
  </r>
  <r>
    <x v="0"/>
    <s v="Kommunal"/>
    <x v="1"/>
    <x v="0"/>
    <x v="3"/>
    <x v="0"/>
    <x v="0"/>
    <x v="4"/>
    <x v="2"/>
    <x v="3"/>
    <x v="2"/>
    <x v="2"/>
    <x v="0"/>
    <x v="0"/>
    <x v="5"/>
    <x v="0"/>
    <x v="0"/>
    <x v="3"/>
    <x v="1"/>
    <x v="4"/>
    <x v="4"/>
    <x v="2"/>
    <x v="2"/>
    <x v="3"/>
    <x v="2"/>
    <x v="0"/>
    <x v="3"/>
    <x v="3"/>
    <x v="0"/>
    <x v="3"/>
    <x v="3"/>
    <x v="0"/>
    <x v="0"/>
    <x v="3"/>
    <x v="1"/>
    <x v="2"/>
    <x v="0"/>
    <x v="3"/>
    <x v="0"/>
    <x v="0"/>
    <x v="0"/>
    <x v="0"/>
    <x v="0"/>
    <x v="0"/>
    <x v="0"/>
    <x v="0"/>
    <x v="0"/>
    <x v="0"/>
    <x v="0"/>
    <x v="5"/>
    <x v="5"/>
    <x v="3"/>
    <x v="5"/>
    <x v="11"/>
    <x v="7"/>
    <x v="5"/>
    <x v="5"/>
    <x v="17"/>
    <x v="0"/>
    <x v="5"/>
  </r>
  <r>
    <x v="0"/>
    <s v="Kommunal"/>
    <x v="1"/>
    <x v="0"/>
    <x v="3"/>
    <x v="1"/>
    <x v="2"/>
    <x v="0"/>
    <x v="0"/>
    <x v="0"/>
    <x v="3"/>
    <x v="0"/>
    <x v="2"/>
    <x v="5"/>
    <x v="0"/>
    <x v="0"/>
    <x v="1"/>
    <x v="0"/>
    <x v="3"/>
    <x v="4"/>
    <x v="5"/>
    <x v="2"/>
    <x v="0"/>
    <x v="0"/>
    <x v="1"/>
    <x v="2"/>
    <x v="0"/>
    <x v="3"/>
    <x v="5"/>
    <x v="0"/>
    <x v="2"/>
    <x v="4"/>
    <x v="2"/>
    <x v="2"/>
    <x v="3"/>
    <x v="4"/>
    <x v="4"/>
    <x v="4"/>
    <x v="0"/>
    <x v="0"/>
    <x v="0"/>
    <x v="0"/>
    <x v="0"/>
    <x v="0"/>
    <x v="0"/>
    <x v="0"/>
    <x v="0"/>
    <x v="0"/>
    <x v="0"/>
    <x v="2"/>
    <x v="30"/>
    <x v="24"/>
    <x v="6"/>
    <x v="15"/>
    <x v="2"/>
    <x v="3"/>
    <x v="4"/>
    <x v="42"/>
    <x v="8"/>
    <x v="4"/>
  </r>
  <r>
    <x v="0"/>
    <s v="Kommunal"/>
    <x v="1"/>
    <x v="0"/>
    <x v="3"/>
    <x v="0"/>
    <x v="0"/>
    <x v="2"/>
    <x v="0"/>
    <x v="2"/>
    <x v="2"/>
    <x v="2"/>
    <x v="0"/>
    <x v="3"/>
    <x v="0"/>
    <x v="3"/>
    <x v="3"/>
    <x v="2"/>
    <x v="3"/>
    <x v="2"/>
    <x v="2"/>
    <x v="2"/>
    <x v="2"/>
    <x v="2"/>
    <x v="1"/>
    <x v="3"/>
    <x v="2"/>
    <x v="3"/>
    <x v="0"/>
    <x v="0"/>
    <x v="2"/>
    <x v="0"/>
    <x v="0"/>
    <x v="0"/>
    <x v="0"/>
    <x v="2"/>
    <x v="2"/>
    <x v="0"/>
    <x v="0"/>
    <x v="2"/>
    <x v="0"/>
    <x v="0"/>
    <x v="0"/>
    <x v="0"/>
    <x v="0"/>
    <x v="0"/>
    <x v="0"/>
    <x v="0"/>
    <x v="0"/>
    <x v="3"/>
    <x v="7"/>
    <x v="5"/>
    <x v="3"/>
    <x v="3"/>
    <x v="7"/>
    <x v="2"/>
    <x v="3"/>
    <x v="15"/>
    <x v="0"/>
    <x v="0"/>
  </r>
  <r>
    <x v="0"/>
    <s v="Kommunal"/>
    <x v="1"/>
    <x v="0"/>
    <x v="3"/>
    <x v="0"/>
    <x v="3"/>
    <x v="4"/>
    <x v="3"/>
    <x v="3"/>
    <x v="4"/>
    <x v="2"/>
    <x v="4"/>
    <x v="2"/>
    <x v="5"/>
    <x v="2"/>
    <x v="3"/>
    <x v="4"/>
    <x v="4"/>
    <x v="3"/>
    <x v="2"/>
    <x v="3"/>
    <x v="4"/>
    <x v="4"/>
    <x v="3"/>
    <x v="5"/>
    <x v="5"/>
    <x v="0"/>
    <x v="0"/>
    <x v="2"/>
    <x v="0"/>
    <x v="3"/>
    <x v="5"/>
    <x v="1"/>
    <x v="3"/>
    <x v="3"/>
    <x v="3"/>
    <x v="3"/>
    <x v="2"/>
    <x v="2"/>
    <x v="0"/>
    <x v="0"/>
    <x v="0"/>
    <x v="0"/>
    <x v="0"/>
    <x v="0"/>
    <x v="0"/>
    <x v="0"/>
    <x v="0"/>
    <x v="17"/>
    <x v="62"/>
    <x v="2"/>
    <x v="8"/>
    <x v="4"/>
    <x v="8"/>
    <x v="9"/>
    <x v="9"/>
    <x v="4"/>
    <x v="9"/>
    <x v="8"/>
  </r>
  <r>
    <x v="0"/>
    <s v="Kommunal"/>
    <x v="4"/>
    <x v="0"/>
    <x v="5"/>
    <x v="0"/>
    <x v="2"/>
    <x v="0"/>
    <x v="0"/>
    <x v="3"/>
    <x v="3"/>
    <x v="2"/>
    <x v="0"/>
    <x v="4"/>
    <x v="5"/>
    <x v="3"/>
    <x v="5"/>
    <x v="2"/>
    <x v="2"/>
    <x v="4"/>
    <x v="4"/>
    <x v="2"/>
    <x v="2"/>
    <x v="2"/>
    <x v="1"/>
    <x v="0"/>
    <x v="0"/>
    <x v="5"/>
    <x v="5"/>
    <x v="3"/>
    <x v="3"/>
    <x v="0"/>
    <x v="2"/>
    <x v="2"/>
    <x v="2"/>
    <x v="0"/>
    <x v="2"/>
    <x v="4"/>
    <x v="0"/>
    <x v="4"/>
    <x v="0"/>
    <x v="0"/>
    <x v="0"/>
    <x v="0"/>
    <x v="0"/>
    <x v="0"/>
    <x v="0"/>
    <x v="0"/>
    <x v="0"/>
    <x v="2"/>
    <x v="7"/>
    <x v="34"/>
    <x v="4"/>
    <x v="11"/>
    <x v="7"/>
    <x v="2"/>
    <x v="0"/>
    <x v="43"/>
    <x v="3"/>
    <x v="3"/>
  </r>
  <r>
    <x v="0"/>
    <s v="Kommunal"/>
    <x v="4"/>
    <x v="0"/>
    <x v="5"/>
    <x v="0"/>
    <x v="3"/>
    <x v="2"/>
    <x v="4"/>
    <x v="0"/>
    <x v="2"/>
    <x v="2"/>
    <x v="0"/>
    <x v="2"/>
    <x v="0"/>
    <x v="3"/>
    <x v="2"/>
    <x v="0"/>
    <x v="2"/>
    <x v="2"/>
    <x v="2"/>
    <x v="4"/>
    <x v="2"/>
    <x v="0"/>
    <x v="4"/>
    <x v="0"/>
    <x v="3"/>
    <x v="3"/>
    <x v="0"/>
    <x v="3"/>
    <x v="2"/>
    <x v="2"/>
    <x v="2"/>
    <x v="3"/>
    <x v="1"/>
    <x v="0"/>
    <x v="0"/>
    <x v="0"/>
    <x v="2"/>
    <x v="2"/>
    <x v="0"/>
    <x v="0"/>
    <x v="0"/>
    <x v="0"/>
    <x v="0"/>
    <x v="0"/>
    <x v="0"/>
    <x v="0"/>
    <x v="0"/>
    <x v="3"/>
    <x v="29"/>
    <x v="29"/>
    <x v="2"/>
    <x v="3"/>
    <x v="6"/>
    <x v="0"/>
    <x v="5"/>
    <x v="6"/>
    <x v="4"/>
    <x v="5"/>
  </r>
  <r>
    <x v="0"/>
    <s v="Kommunal"/>
    <x v="4"/>
    <x v="0"/>
    <x v="5"/>
    <x v="1"/>
    <x v="2"/>
    <x v="0"/>
    <x v="2"/>
    <x v="3"/>
    <x v="2"/>
    <x v="3"/>
    <x v="0"/>
    <x v="2"/>
    <x v="2"/>
    <x v="3"/>
    <x v="5"/>
    <x v="2"/>
    <x v="2"/>
    <x v="3"/>
    <x v="0"/>
    <x v="3"/>
    <x v="0"/>
    <x v="2"/>
    <x v="4"/>
    <x v="3"/>
    <x v="2"/>
    <x v="3"/>
    <x v="0"/>
    <x v="0"/>
    <x v="2"/>
    <x v="3"/>
    <x v="5"/>
    <x v="1"/>
    <x v="1"/>
    <x v="0"/>
    <x v="0"/>
    <x v="0"/>
    <x v="0"/>
    <x v="0"/>
    <x v="0"/>
    <x v="0"/>
    <x v="0"/>
    <x v="0"/>
    <x v="0"/>
    <x v="0"/>
    <x v="0"/>
    <x v="0"/>
    <x v="0"/>
    <x v="0"/>
    <x v="9"/>
    <x v="6"/>
    <x v="4"/>
    <x v="10"/>
    <x v="3"/>
    <x v="3"/>
    <x v="3"/>
    <x v="15"/>
    <x v="9"/>
    <x v="1"/>
  </r>
  <r>
    <x v="0"/>
    <s v="Kommunal"/>
    <x v="4"/>
    <x v="0"/>
    <x v="5"/>
    <x v="1"/>
    <x v="2"/>
    <x v="2"/>
    <x v="3"/>
    <x v="3"/>
    <x v="2"/>
    <x v="3"/>
    <x v="0"/>
    <x v="3"/>
    <x v="0"/>
    <x v="3"/>
    <x v="0"/>
    <x v="2"/>
    <x v="2"/>
    <x v="2"/>
    <x v="0"/>
    <x v="0"/>
    <x v="0"/>
    <x v="2"/>
    <x v="1"/>
    <x v="3"/>
    <x v="2"/>
    <x v="0"/>
    <x v="0"/>
    <x v="0"/>
    <x v="2"/>
    <x v="2"/>
    <x v="3"/>
    <x v="3"/>
    <x v="1"/>
    <x v="2"/>
    <x v="0"/>
    <x v="0"/>
    <x v="2"/>
    <x v="2"/>
    <x v="0"/>
    <x v="0"/>
    <x v="0"/>
    <x v="0"/>
    <x v="0"/>
    <x v="0"/>
    <x v="0"/>
    <x v="0"/>
    <x v="0"/>
    <x v="13"/>
    <x v="9"/>
    <x v="4"/>
    <x v="4"/>
    <x v="2"/>
    <x v="0"/>
    <x v="2"/>
    <x v="3"/>
    <x v="2"/>
    <x v="5"/>
    <x v="5"/>
  </r>
  <r>
    <x v="0"/>
    <s v="Kommunal"/>
    <x v="4"/>
    <x v="0"/>
    <x v="5"/>
    <x v="1"/>
    <x v="2"/>
    <x v="0"/>
    <x v="2"/>
    <x v="0"/>
    <x v="3"/>
    <x v="2"/>
    <x v="0"/>
    <x v="0"/>
    <x v="0"/>
    <x v="3"/>
    <x v="0"/>
    <x v="2"/>
    <x v="2"/>
    <x v="2"/>
    <x v="0"/>
    <x v="0"/>
    <x v="0"/>
    <x v="2"/>
    <x v="1"/>
    <x v="3"/>
    <x v="2"/>
    <x v="0"/>
    <x v="0"/>
    <x v="0"/>
    <x v="2"/>
    <x v="2"/>
    <x v="0"/>
    <x v="4"/>
    <x v="2"/>
    <x v="2"/>
    <x v="3"/>
    <x v="3"/>
    <x v="2"/>
    <x v="2"/>
    <x v="0"/>
    <x v="0"/>
    <x v="0"/>
    <x v="0"/>
    <x v="0"/>
    <x v="0"/>
    <x v="0"/>
    <x v="0"/>
    <x v="0"/>
    <x v="0"/>
    <x v="3"/>
    <x v="6"/>
    <x v="4"/>
    <x v="2"/>
    <x v="0"/>
    <x v="2"/>
    <x v="3"/>
    <x v="2"/>
    <x v="2"/>
    <x v="7"/>
  </r>
  <r>
    <x v="0"/>
    <s v="Kommunal"/>
    <x v="4"/>
    <x v="0"/>
    <x v="5"/>
    <x v="1"/>
    <x v="0"/>
    <x v="2"/>
    <x v="3"/>
    <x v="4"/>
    <x v="2"/>
    <x v="2"/>
    <x v="4"/>
    <x v="2"/>
    <x v="5"/>
    <x v="2"/>
    <x v="0"/>
    <x v="4"/>
    <x v="4"/>
    <x v="4"/>
    <x v="2"/>
    <x v="0"/>
    <x v="4"/>
    <x v="4"/>
    <x v="3"/>
    <x v="3"/>
    <x v="0"/>
    <x v="0"/>
    <x v="0"/>
    <x v="2"/>
    <x v="0"/>
    <x v="2"/>
    <x v="5"/>
    <x v="1"/>
    <x v="3"/>
    <x v="3"/>
    <x v="4"/>
    <x v="1"/>
    <x v="0"/>
    <x v="2"/>
    <x v="0"/>
    <x v="0"/>
    <x v="0"/>
    <x v="0"/>
    <x v="0"/>
    <x v="0"/>
    <x v="0"/>
    <x v="0"/>
    <x v="0"/>
    <x v="6"/>
    <x v="62"/>
    <x v="19"/>
    <x v="8"/>
    <x v="12"/>
    <x v="3"/>
    <x v="9"/>
    <x v="2"/>
    <x v="4"/>
    <x v="16"/>
    <x v="8"/>
  </r>
  <r>
    <x v="0"/>
    <s v="Kommunal"/>
    <x v="4"/>
    <x v="0"/>
    <x v="5"/>
    <x v="0"/>
    <x v="0"/>
    <x v="2"/>
    <x v="2"/>
    <x v="4"/>
    <x v="4"/>
    <x v="2"/>
    <x v="0"/>
    <x v="3"/>
    <x v="0"/>
    <x v="2"/>
    <x v="3"/>
    <x v="3"/>
    <x v="2"/>
    <x v="3"/>
    <x v="2"/>
    <x v="0"/>
    <x v="0"/>
    <x v="2"/>
    <x v="1"/>
    <x v="2"/>
    <x v="0"/>
    <x v="0"/>
    <x v="0"/>
    <x v="2"/>
    <x v="0"/>
    <x v="1"/>
    <x v="5"/>
    <x v="3"/>
    <x v="1"/>
    <x v="3"/>
    <x v="0"/>
    <x v="3"/>
    <x v="2"/>
    <x v="2"/>
    <x v="0"/>
    <x v="0"/>
    <x v="0"/>
    <x v="0"/>
    <x v="0"/>
    <x v="0"/>
    <x v="0"/>
    <x v="0"/>
    <x v="0"/>
    <x v="4"/>
    <x v="13"/>
    <x v="11"/>
    <x v="5"/>
    <x v="4"/>
    <x v="0"/>
    <x v="2"/>
    <x v="4"/>
    <x v="4"/>
    <x v="9"/>
    <x v="5"/>
  </r>
  <r>
    <x v="0"/>
    <s v="Kommunal"/>
    <x v="4"/>
    <x v="0"/>
    <x v="5"/>
    <x v="0"/>
    <x v="0"/>
    <x v="0"/>
    <x v="4"/>
    <x v="2"/>
    <x v="4"/>
    <x v="2"/>
    <x v="4"/>
    <x v="2"/>
    <x v="5"/>
    <x v="3"/>
    <x v="0"/>
    <x v="2"/>
    <x v="2"/>
    <x v="3"/>
    <x v="2"/>
    <x v="0"/>
    <x v="0"/>
    <x v="3"/>
    <x v="1"/>
    <x v="2"/>
    <x v="2"/>
    <x v="0"/>
    <x v="0"/>
    <x v="2"/>
    <x v="0"/>
    <x v="3"/>
    <x v="3"/>
    <x v="1"/>
    <x v="3"/>
    <x v="3"/>
    <x v="2"/>
    <x v="0"/>
    <x v="0"/>
    <x v="2"/>
    <x v="0"/>
    <x v="0"/>
    <x v="0"/>
    <x v="0"/>
    <x v="0"/>
    <x v="0"/>
    <x v="0"/>
    <x v="0"/>
    <x v="0"/>
    <x v="9"/>
    <x v="47"/>
    <x v="23"/>
    <x v="4"/>
    <x v="4"/>
    <x v="0"/>
    <x v="4"/>
    <x v="2"/>
    <x v="4"/>
    <x v="13"/>
    <x v="8"/>
  </r>
  <r>
    <x v="0"/>
    <s v="Kommunal"/>
    <x v="4"/>
    <x v="0"/>
    <x v="5"/>
    <x v="0"/>
    <x v="2"/>
    <x v="2"/>
    <x v="4"/>
    <x v="2"/>
    <x v="2"/>
    <x v="0"/>
    <x v="4"/>
    <x v="3"/>
    <x v="5"/>
    <x v="2"/>
    <x v="5"/>
    <x v="3"/>
    <x v="2"/>
    <x v="2"/>
    <x v="2"/>
    <x v="2"/>
    <x v="2"/>
    <x v="2"/>
    <x v="3"/>
    <x v="5"/>
    <x v="2"/>
    <x v="0"/>
    <x v="0"/>
    <x v="2"/>
    <x v="3"/>
    <x v="3"/>
    <x v="5"/>
    <x v="4"/>
    <x v="4"/>
    <x v="3"/>
    <x v="3"/>
    <x v="3"/>
    <x v="2"/>
    <x v="0"/>
    <x v="0"/>
    <x v="0"/>
    <x v="0"/>
    <x v="0"/>
    <x v="0"/>
    <x v="0"/>
    <x v="0"/>
    <x v="0"/>
    <x v="0"/>
    <x v="9"/>
    <x v="11"/>
    <x v="9"/>
    <x v="5"/>
    <x v="3"/>
    <x v="7"/>
    <x v="6"/>
    <x v="7"/>
    <x v="25"/>
    <x v="9"/>
    <x v="6"/>
  </r>
  <r>
    <x v="0"/>
    <s v="Kommunal"/>
    <x v="4"/>
    <x v="0"/>
    <x v="5"/>
    <x v="0"/>
    <x v="0"/>
    <x v="2"/>
    <x v="2"/>
    <x v="4"/>
    <x v="2"/>
    <x v="2"/>
    <x v="2"/>
    <x v="3"/>
    <x v="0"/>
    <x v="3"/>
    <x v="0"/>
    <x v="2"/>
    <x v="2"/>
    <x v="2"/>
    <x v="4"/>
    <x v="3"/>
    <x v="0"/>
    <x v="3"/>
    <x v="1"/>
    <x v="2"/>
    <x v="3"/>
    <x v="0"/>
    <x v="0"/>
    <x v="0"/>
    <x v="0"/>
    <x v="2"/>
    <x v="0"/>
    <x v="3"/>
    <x v="1"/>
    <x v="3"/>
    <x v="0"/>
    <x v="0"/>
    <x v="2"/>
    <x v="2"/>
    <x v="0"/>
    <x v="0"/>
    <x v="0"/>
    <x v="0"/>
    <x v="0"/>
    <x v="0"/>
    <x v="0"/>
    <x v="0"/>
    <x v="0"/>
    <x v="4"/>
    <x v="46"/>
    <x v="4"/>
    <x v="4"/>
    <x v="14"/>
    <x v="3"/>
    <x v="4"/>
    <x v="0"/>
    <x v="0"/>
    <x v="2"/>
    <x v="5"/>
  </r>
  <r>
    <x v="0"/>
    <s v="Kommunal"/>
    <x v="4"/>
    <x v="0"/>
    <x v="5"/>
    <x v="0"/>
    <x v="0"/>
    <x v="2"/>
    <x v="1"/>
    <x v="2"/>
    <x v="2"/>
    <x v="0"/>
    <x v="0"/>
    <x v="0"/>
    <x v="0"/>
    <x v="0"/>
    <x v="5"/>
    <x v="3"/>
    <x v="1"/>
    <x v="3"/>
    <x v="2"/>
    <x v="0"/>
    <x v="0"/>
    <x v="2"/>
    <x v="3"/>
    <x v="3"/>
    <x v="5"/>
    <x v="0"/>
    <x v="0"/>
    <x v="2"/>
    <x v="0"/>
    <x v="2"/>
    <x v="3"/>
    <x v="1"/>
    <x v="3"/>
    <x v="3"/>
    <x v="0"/>
    <x v="3"/>
    <x v="2"/>
    <x v="2"/>
    <x v="0"/>
    <x v="0"/>
    <x v="0"/>
    <x v="0"/>
    <x v="0"/>
    <x v="0"/>
    <x v="0"/>
    <x v="0"/>
    <x v="0"/>
    <x v="15"/>
    <x v="29"/>
    <x v="7"/>
    <x v="5"/>
    <x v="4"/>
    <x v="0"/>
    <x v="6"/>
    <x v="7"/>
    <x v="4"/>
    <x v="5"/>
    <x v="8"/>
  </r>
  <r>
    <x v="0"/>
    <s v="Kommunal"/>
    <x v="4"/>
    <x v="0"/>
    <x v="5"/>
    <x v="2"/>
    <x v="2"/>
    <x v="0"/>
    <x v="0"/>
    <x v="2"/>
    <x v="3"/>
    <x v="0"/>
    <x v="5"/>
    <x v="5"/>
    <x v="4"/>
    <x v="1"/>
    <x v="1"/>
    <x v="1"/>
    <x v="1"/>
    <x v="1"/>
    <x v="1"/>
    <x v="1"/>
    <x v="1"/>
    <x v="1"/>
    <x v="0"/>
    <x v="1"/>
    <x v="1"/>
    <x v="1"/>
    <x v="1"/>
    <x v="1"/>
    <x v="1"/>
    <x v="1"/>
    <x v="1"/>
    <x v="0"/>
    <x v="0"/>
    <x v="1"/>
    <x v="1"/>
    <x v="1"/>
    <x v="1"/>
    <x v="1"/>
    <x v="0"/>
    <x v="0"/>
    <x v="0"/>
    <x v="0"/>
    <x v="0"/>
    <x v="0"/>
    <x v="0"/>
    <x v="0"/>
    <x v="0"/>
    <x v="2"/>
    <x v="37"/>
    <x v="20"/>
    <x v="1"/>
    <x v="1"/>
    <x v="1"/>
    <x v="1"/>
    <x v="1"/>
    <x v="1"/>
    <x v="1"/>
    <x v="0"/>
  </r>
  <r>
    <x v="0"/>
    <s v="Kommunal"/>
    <x v="4"/>
    <x v="0"/>
    <x v="5"/>
    <x v="0"/>
    <x v="2"/>
    <x v="0"/>
    <x v="1"/>
    <x v="2"/>
    <x v="2"/>
    <x v="0"/>
    <x v="0"/>
    <x v="0"/>
    <x v="0"/>
    <x v="3"/>
    <x v="3"/>
    <x v="3"/>
    <x v="3"/>
    <x v="2"/>
    <x v="4"/>
    <x v="0"/>
    <x v="2"/>
    <x v="3"/>
    <x v="1"/>
    <x v="2"/>
    <x v="2"/>
    <x v="3"/>
    <x v="3"/>
    <x v="1"/>
    <x v="1"/>
    <x v="2"/>
    <x v="3"/>
    <x v="1"/>
    <x v="3"/>
    <x v="1"/>
    <x v="0"/>
    <x v="0"/>
    <x v="2"/>
    <x v="0"/>
    <x v="0"/>
    <x v="0"/>
    <x v="0"/>
    <x v="0"/>
    <x v="0"/>
    <x v="0"/>
    <x v="0"/>
    <x v="0"/>
    <x v="0"/>
    <x v="2"/>
    <x v="29"/>
    <x v="4"/>
    <x v="4"/>
    <x v="14"/>
    <x v="2"/>
    <x v="4"/>
    <x v="2"/>
    <x v="5"/>
    <x v="5"/>
    <x v="8"/>
  </r>
  <r>
    <x v="0"/>
    <s v="Kommunal"/>
    <x v="4"/>
    <x v="0"/>
    <x v="5"/>
    <x v="1"/>
    <x v="3"/>
    <x v="4"/>
    <x v="0"/>
    <x v="3"/>
    <x v="4"/>
    <x v="2"/>
    <x v="4"/>
    <x v="0"/>
    <x v="5"/>
    <x v="2"/>
    <x v="0"/>
    <x v="1"/>
    <x v="4"/>
    <x v="1"/>
    <x v="4"/>
    <x v="0"/>
    <x v="2"/>
    <x v="4"/>
    <x v="3"/>
    <x v="4"/>
    <x v="4"/>
    <x v="0"/>
    <x v="0"/>
    <x v="2"/>
    <x v="0"/>
    <x v="1"/>
    <x v="4"/>
    <x v="1"/>
    <x v="3"/>
    <x v="3"/>
    <x v="4"/>
    <x v="2"/>
    <x v="3"/>
    <x v="2"/>
    <x v="0"/>
    <x v="0"/>
    <x v="0"/>
    <x v="0"/>
    <x v="0"/>
    <x v="0"/>
    <x v="0"/>
    <x v="0"/>
    <x v="0"/>
    <x v="20"/>
    <x v="62"/>
    <x v="9"/>
    <x v="8"/>
    <x v="5"/>
    <x v="2"/>
    <x v="9"/>
    <x v="6"/>
    <x v="4"/>
    <x v="7"/>
    <x v="8"/>
  </r>
  <r>
    <x v="0"/>
    <s v="Kommunal"/>
    <x v="4"/>
    <x v="0"/>
    <x v="5"/>
    <x v="0"/>
    <x v="3"/>
    <x v="4"/>
    <x v="2"/>
    <x v="3"/>
    <x v="4"/>
    <x v="3"/>
    <x v="4"/>
    <x v="2"/>
    <x v="5"/>
    <x v="2"/>
    <x v="3"/>
    <x v="4"/>
    <x v="0"/>
    <x v="2"/>
    <x v="0"/>
    <x v="0"/>
    <x v="0"/>
    <x v="4"/>
    <x v="2"/>
    <x v="2"/>
    <x v="2"/>
    <x v="0"/>
    <x v="0"/>
    <x v="2"/>
    <x v="0"/>
    <x v="3"/>
    <x v="5"/>
    <x v="1"/>
    <x v="3"/>
    <x v="3"/>
    <x v="3"/>
    <x v="3"/>
    <x v="2"/>
    <x v="2"/>
    <x v="0"/>
    <x v="0"/>
    <x v="0"/>
    <x v="0"/>
    <x v="0"/>
    <x v="0"/>
    <x v="0"/>
    <x v="0"/>
    <x v="0"/>
    <x v="18"/>
    <x v="63"/>
    <x v="2"/>
    <x v="4"/>
    <x v="2"/>
    <x v="0"/>
    <x v="8"/>
    <x v="2"/>
    <x v="4"/>
    <x v="9"/>
    <x v="8"/>
  </r>
  <r>
    <x v="0"/>
    <s v="Kommunal"/>
    <x v="3"/>
    <x v="0"/>
    <x v="7"/>
    <x v="1"/>
    <x v="0"/>
    <x v="2"/>
    <x v="0"/>
    <x v="3"/>
    <x v="4"/>
    <x v="2"/>
    <x v="4"/>
    <x v="2"/>
    <x v="0"/>
    <x v="2"/>
    <x v="3"/>
    <x v="3"/>
    <x v="4"/>
    <x v="2"/>
    <x v="0"/>
    <x v="2"/>
    <x v="3"/>
    <x v="2"/>
    <x v="1"/>
    <x v="3"/>
    <x v="0"/>
    <x v="0"/>
    <x v="0"/>
    <x v="0"/>
    <x v="3"/>
    <x v="0"/>
    <x v="4"/>
    <x v="1"/>
    <x v="4"/>
    <x v="2"/>
    <x v="0"/>
    <x v="0"/>
    <x v="0"/>
    <x v="2"/>
    <x v="0"/>
    <x v="0"/>
    <x v="0"/>
    <x v="0"/>
    <x v="0"/>
    <x v="0"/>
    <x v="0"/>
    <x v="0"/>
    <x v="0"/>
    <x v="3"/>
    <x v="62"/>
    <x v="19"/>
    <x v="7"/>
    <x v="2"/>
    <x v="6"/>
    <x v="2"/>
    <x v="2"/>
    <x v="12"/>
    <x v="12"/>
    <x v="2"/>
  </r>
  <r>
    <x v="0"/>
    <s v="Kommunal"/>
    <x v="4"/>
    <x v="0"/>
    <x v="5"/>
    <x v="0"/>
    <x v="4"/>
    <x v="3"/>
    <x v="0"/>
    <x v="2"/>
    <x v="3"/>
    <x v="4"/>
    <x v="0"/>
    <x v="3"/>
    <x v="2"/>
    <x v="0"/>
    <x v="0"/>
    <x v="1"/>
    <x v="1"/>
    <x v="3"/>
    <x v="2"/>
    <x v="2"/>
    <x v="3"/>
    <x v="0"/>
    <x v="4"/>
    <x v="4"/>
    <x v="4"/>
    <x v="3"/>
    <x v="0"/>
    <x v="3"/>
    <x v="2"/>
    <x v="4"/>
    <x v="4"/>
    <x v="3"/>
    <x v="2"/>
    <x v="4"/>
    <x v="4"/>
    <x v="4"/>
    <x v="0"/>
    <x v="2"/>
    <x v="0"/>
    <x v="0"/>
    <x v="0"/>
    <x v="0"/>
    <x v="0"/>
    <x v="0"/>
    <x v="0"/>
    <x v="0"/>
    <x v="0"/>
    <x v="11"/>
    <x v="40"/>
    <x v="0"/>
    <x v="1"/>
    <x v="4"/>
    <x v="6"/>
    <x v="0"/>
    <x v="6"/>
    <x v="6"/>
    <x v="7"/>
    <x v="2"/>
  </r>
  <r>
    <x v="0"/>
    <s v="Kommunal"/>
    <x v="3"/>
    <x v="0"/>
    <x v="7"/>
    <x v="1"/>
    <x v="2"/>
    <x v="3"/>
    <x v="0"/>
    <x v="0"/>
    <x v="3"/>
    <x v="0"/>
    <x v="0"/>
    <x v="0"/>
    <x v="0"/>
    <x v="0"/>
    <x v="5"/>
    <x v="0"/>
    <x v="2"/>
    <x v="4"/>
    <x v="5"/>
    <x v="0"/>
    <x v="3"/>
    <x v="2"/>
    <x v="1"/>
    <x v="3"/>
    <x v="0"/>
    <x v="5"/>
    <x v="4"/>
    <x v="3"/>
    <x v="3"/>
    <x v="0"/>
    <x v="2"/>
    <x v="3"/>
    <x v="2"/>
    <x v="0"/>
    <x v="0"/>
    <x v="4"/>
    <x v="0"/>
    <x v="2"/>
    <x v="0"/>
    <x v="0"/>
    <x v="0"/>
    <x v="0"/>
    <x v="0"/>
    <x v="0"/>
    <x v="0"/>
    <x v="0"/>
    <x v="0"/>
    <x v="12"/>
    <x v="24"/>
    <x v="7"/>
    <x v="2"/>
    <x v="15"/>
    <x v="4"/>
    <x v="2"/>
    <x v="2"/>
    <x v="8"/>
    <x v="3"/>
    <x v="2"/>
  </r>
  <r>
    <x v="0"/>
    <s v="Kommunal"/>
    <x v="3"/>
    <x v="0"/>
    <x v="7"/>
    <x v="1"/>
    <x v="2"/>
    <x v="2"/>
    <x v="2"/>
    <x v="2"/>
    <x v="2"/>
    <x v="2"/>
    <x v="0"/>
    <x v="3"/>
    <x v="0"/>
    <x v="0"/>
    <x v="3"/>
    <x v="2"/>
    <x v="3"/>
    <x v="2"/>
    <x v="2"/>
    <x v="2"/>
    <x v="0"/>
    <x v="3"/>
    <x v="1"/>
    <x v="2"/>
    <x v="0"/>
    <x v="0"/>
    <x v="0"/>
    <x v="0"/>
    <x v="2"/>
    <x v="2"/>
    <x v="0"/>
    <x v="1"/>
    <x v="1"/>
    <x v="2"/>
    <x v="3"/>
    <x v="3"/>
    <x v="2"/>
    <x v="2"/>
    <x v="0"/>
    <x v="0"/>
    <x v="0"/>
    <x v="0"/>
    <x v="0"/>
    <x v="0"/>
    <x v="0"/>
    <x v="0"/>
    <x v="0"/>
    <x v="3"/>
    <x v="7"/>
    <x v="14"/>
    <x v="3"/>
    <x v="3"/>
    <x v="2"/>
    <x v="4"/>
    <x v="4"/>
    <x v="2"/>
    <x v="2"/>
    <x v="1"/>
  </r>
  <r>
    <x v="0"/>
    <s v="Kommunal"/>
    <x v="3"/>
    <x v="0"/>
    <x v="7"/>
    <x v="0"/>
    <x v="0"/>
    <x v="2"/>
    <x v="0"/>
    <x v="0"/>
    <x v="3"/>
    <x v="2"/>
    <x v="0"/>
    <x v="3"/>
    <x v="5"/>
    <x v="0"/>
    <x v="5"/>
    <x v="2"/>
    <x v="0"/>
    <x v="0"/>
    <x v="4"/>
    <x v="0"/>
    <x v="2"/>
    <x v="3"/>
    <x v="4"/>
    <x v="3"/>
    <x v="2"/>
    <x v="0"/>
    <x v="0"/>
    <x v="0"/>
    <x v="0"/>
    <x v="0"/>
    <x v="4"/>
    <x v="3"/>
    <x v="1"/>
    <x v="2"/>
    <x v="0"/>
    <x v="3"/>
    <x v="0"/>
    <x v="2"/>
    <x v="0"/>
    <x v="0"/>
    <x v="0"/>
    <x v="0"/>
    <x v="0"/>
    <x v="0"/>
    <x v="0"/>
    <x v="0"/>
    <x v="0"/>
    <x v="3"/>
    <x v="3"/>
    <x v="3"/>
    <x v="6"/>
    <x v="7"/>
    <x v="2"/>
    <x v="7"/>
    <x v="3"/>
    <x v="0"/>
    <x v="12"/>
    <x v="5"/>
  </r>
  <r>
    <x v="0"/>
    <s v="Kommunal"/>
    <x v="3"/>
    <x v="0"/>
    <x v="7"/>
    <x v="1"/>
    <x v="0"/>
    <x v="2"/>
    <x v="1"/>
    <x v="3"/>
    <x v="3"/>
    <x v="2"/>
    <x v="2"/>
    <x v="5"/>
    <x v="0"/>
    <x v="0"/>
    <x v="3"/>
    <x v="0"/>
    <x v="3"/>
    <x v="4"/>
    <x v="0"/>
    <x v="2"/>
    <x v="1"/>
    <x v="2"/>
    <x v="1"/>
    <x v="3"/>
    <x v="2"/>
    <x v="3"/>
    <x v="4"/>
    <x v="0"/>
    <x v="2"/>
    <x v="0"/>
    <x v="2"/>
    <x v="3"/>
    <x v="1"/>
    <x v="0"/>
    <x v="0"/>
    <x v="0"/>
    <x v="0"/>
    <x v="0"/>
    <x v="0"/>
    <x v="0"/>
    <x v="0"/>
    <x v="0"/>
    <x v="0"/>
    <x v="0"/>
    <x v="0"/>
    <x v="0"/>
    <x v="0"/>
    <x v="15"/>
    <x v="2"/>
    <x v="0"/>
    <x v="6"/>
    <x v="9"/>
    <x v="7"/>
    <x v="2"/>
    <x v="3"/>
    <x v="32"/>
    <x v="3"/>
    <x v="5"/>
  </r>
  <r>
    <x v="0"/>
    <s v="Kommunal"/>
    <x v="3"/>
    <x v="0"/>
    <x v="7"/>
    <x v="1"/>
    <x v="0"/>
    <x v="0"/>
    <x v="2"/>
    <x v="4"/>
    <x v="2"/>
    <x v="2"/>
    <x v="0"/>
    <x v="2"/>
    <x v="0"/>
    <x v="2"/>
    <x v="3"/>
    <x v="3"/>
    <x v="4"/>
    <x v="2"/>
    <x v="0"/>
    <x v="0"/>
    <x v="0"/>
    <x v="3"/>
    <x v="2"/>
    <x v="3"/>
    <x v="4"/>
    <x v="5"/>
    <x v="4"/>
    <x v="0"/>
    <x v="2"/>
    <x v="2"/>
    <x v="3"/>
    <x v="3"/>
    <x v="2"/>
    <x v="0"/>
    <x v="2"/>
    <x v="0"/>
    <x v="2"/>
    <x v="0"/>
    <x v="0"/>
    <x v="0"/>
    <x v="0"/>
    <x v="0"/>
    <x v="0"/>
    <x v="0"/>
    <x v="0"/>
    <x v="0"/>
    <x v="0"/>
    <x v="3"/>
    <x v="38"/>
    <x v="19"/>
    <x v="7"/>
    <x v="2"/>
    <x v="0"/>
    <x v="5"/>
    <x v="0"/>
    <x v="42"/>
    <x v="5"/>
    <x v="2"/>
  </r>
  <r>
    <x v="0"/>
    <s v="Kommunal"/>
    <x v="3"/>
    <x v="0"/>
    <x v="5"/>
    <x v="0"/>
    <x v="4"/>
    <x v="3"/>
    <x v="4"/>
    <x v="0"/>
    <x v="0"/>
    <x v="4"/>
    <x v="3"/>
    <x v="4"/>
    <x v="3"/>
    <x v="4"/>
    <x v="4"/>
    <x v="0"/>
    <x v="0"/>
    <x v="0"/>
    <x v="3"/>
    <x v="3"/>
    <x v="4"/>
    <x v="0"/>
    <x v="4"/>
    <x v="5"/>
    <x v="4"/>
    <x v="4"/>
    <x v="2"/>
    <x v="4"/>
    <x v="4"/>
    <x v="4"/>
    <x v="4"/>
    <x v="4"/>
    <x v="4"/>
    <x v="4"/>
    <x v="4"/>
    <x v="2"/>
    <x v="3"/>
    <x v="3"/>
    <x v="0"/>
    <x v="0"/>
    <x v="0"/>
    <x v="0"/>
    <x v="0"/>
    <x v="0"/>
    <x v="0"/>
    <x v="0"/>
    <x v="0"/>
    <x v="8"/>
    <x v="10"/>
    <x v="10"/>
    <x v="0"/>
    <x v="6"/>
    <x v="8"/>
    <x v="0"/>
    <x v="4"/>
    <x v="7"/>
    <x v="7"/>
    <x v="6"/>
  </r>
  <r>
    <x v="0"/>
    <s v="Kommunal"/>
    <x v="3"/>
    <x v="0"/>
    <x v="7"/>
    <x v="1"/>
    <x v="2"/>
    <x v="1"/>
    <x v="0"/>
    <x v="2"/>
    <x v="0"/>
    <x v="0"/>
    <x v="0"/>
    <x v="0"/>
    <x v="5"/>
    <x v="4"/>
    <x v="0"/>
    <x v="1"/>
    <x v="3"/>
    <x v="2"/>
    <x v="4"/>
    <x v="1"/>
    <x v="1"/>
    <x v="0"/>
    <x v="0"/>
    <x v="2"/>
    <x v="0"/>
    <x v="0"/>
    <x v="0"/>
    <x v="4"/>
    <x v="3"/>
    <x v="2"/>
    <x v="3"/>
    <x v="2"/>
    <x v="0"/>
    <x v="0"/>
    <x v="1"/>
    <x v="4"/>
    <x v="1"/>
    <x v="2"/>
    <x v="0"/>
    <x v="0"/>
    <x v="0"/>
    <x v="0"/>
    <x v="0"/>
    <x v="0"/>
    <x v="0"/>
    <x v="0"/>
    <x v="0"/>
    <x v="2"/>
    <x v="24"/>
    <x v="32"/>
    <x v="3"/>
    <x v="14"/>
    <x v="1"/>
    <x v="0"/>
    <x v="4"/>
    <x v="18"/>
    <x v="5"/>
    <x v="3"/>
  </r>
  <r>
    <x v="0"/>
    <s v="Kommunal"/>
    <x v="3"/>
    <x v="0"/>
    <x v="7"/>
    <x v="0"/>
    <x v="2"/>
    <x v="2"/>
    <x v="4"/>
    <x v="2"/>
    <x v="3"/>
    <x v="0"/>
    <x v="2"/>
    <x v="3"/>
    <x v="0"/>
    <x v="0"/>
    <x v="4"/>
    <x v="2"/>
    <x v="2"/>
    <x v="4"/>
    <x v="0"/>
    <x v="0"/>
    <x v="0"/>
    <x v="3"/>
    <x v="1"/>
    <x v="3"/>
    <x v="2"/>
    <x v="0"/>
    <x v="0"/>
    <x v="0"/>
    <x v="2"/>
    <x v="2"/>
    <x v="0"/>
    <x v="3"/>
    <x v="2"/>
    <x v="0"/>
    <x v="4"/>
    <x v="2"/>
    <x v="1"/>
    <x v="0"/>
    <x v="0"/>
    <x v="0"/>
    <x v="0"/>
    <x v="0"/>
    <x v="0"/>
    <x v="0"/>
    <x v="0"/>
    <x v="0"/>
    <x v="0"/>
    <x v="9"/>
    <x v="8"/>
    <x v="7"/>
    <x v="4"/>
    <x v="9"/>
    <x v="0"/>
    <x v="4"/>
    <x v="3"/>
    <x v="2"/>
    <x v="2"/>
    <x v="2"/>
  </r>
  <r>
    <x v="0"/>
    <s v="Kommunal"/>
    <x v="3"/>
    <x v="0"/>
    <x v="5"/>
    <x v="1"/>
    <x v="0"/>
    <x v="0"/>
    <x v="2"/>
    <x v="2"/>
    <x v="3"/>
    <x v="0"/>
    <x v="5"/>
    <x v="5"/>
    <x v="4"/>
    <x v="0"/>
    <x v="5"/>
    <x v="2"/>
    <x v="3"/>
    <x v="4"/>
    <x v="5"/>
    <x v="2"/>
    <x v="2"/>
    <x v="2"/>
    <x v="1"/>
    <x v="0"/>
    <x v="3"/>
    <x v="5"/>
    <x v="5"/>
    <x v="3"/>
    <x v="3"/>
    <x v="0"/>
    <x v="2"/>
    <x v="2"/>
    <x v="2"/>
    <x v="0"/>
    <x v="2"/>
    <x v="4"/>
    <x v="4"/>
    <x v="4"/>
    <x v="0"/>
    <x v="0"/>
    <x v="0"/>
    <x v="0"/>
    <x v="0"/>
    <x v="0"/>
    <x v="0"/>
    <x v="0"/>
    <x v="0"/>
    <x v="3"/>
    <x v="37"/>
    <x v="22"/>
    <x v="3"/>
    <x v="15"/>
    <x v="7"/>
    <x v="2"/>
    <x v="5"/>
    <x v="43"/>
    <x v="3"/>
    <x v="3"/>
  </r>
  <r>
    <x v="0"/>
    <s v="Kommunal"/>
    <x v="3"/>
    <x v="0"/>
    <x v="7"/>
    <x v="0"/>
    <x v="0"/>
    <x v="4"/>
    <x v="0"/>
    <x v="2"/>
    <x v="2"/>
    <x v="2"/>
    <x v="4"/>
    <x v="2"/>
    <x v="5"/>
    <x v="3"/>
    <x v="3"/>
    <x v="1"/>
    <x v="3"/>
    <x v="2"/>
    <x v="2"/>
    <x v="0"/>
    <x v="4"/>
    <x v="1"/>
    <x v="0"/>
    <x v="3"/>
    <x v="5"/>
    <x v="0"/>
    <x v="0"/>
    <x v="2"/>
    <x v="2"/>
    <x v="1"/>
    <x v="3"/>
    <x v="3"/>
    <x v="0"/>
    <x v="3"/>
    <x v="0"/>
    <x v="0"/>
    <x v="2"/>
    <x v="2"/>
    <x v="0"/>
    <x v="0"/>
    <x v="0"/>
    <x v="0"/>
    <x v="0"/>
    <x v="0"/>
    <x v="0"/>
    <x v="0"/>
    <x v="0"/>
    <x v="13"/>
    <x v="56"/>
    <x v="29"/>
    <x v="3"/>
    <x v="3"/>
    <x v="3"/>
    <x v="1"/>
    <x v="7"/>
    <x v="0"/>
    <x v="6"/>
    <x v="5"/>
  </r>
  <r>
    <x v="0"/>
    <s v="Kommunal"/>
    <x v="3"/>
    <x v="0"/>
    <x v="5"/>
    <x v="0"/>
    <x v="4"/>
    <x v="3"/>
    <x v="4"/>
    <x v="0"/>
    <x v="0"/>
    <x v="4"/>
    <x v="3"/>
    <x v="4"/>
    <x v="3"/>
    <x v="4"/>
    <x v="4"/>
    <x v="0"/>
    <x v="0"/>
    <x v="0"/>
    <x v="3"/>
    <x v="4"/>
    <x v="3"/>
    <x v="0"/>
    <x v="4"/>
    <x v="4"/>
    <x v="4"/>
    <x v="4"/>
    <x v="2"/>
    <x v="4"/>
    <x v="4"/>
    <x v="4"/>
    <x v="4"/>
    <x v="4"/>
    <x v="4"/>
    <x v="4"/>
    <x v="4"/>
    <x v="2"/>
    <x v="3"/>
    <x v="3"/>
    <x v="0"/>
    <x v="0"/>
    <x v="0"/>
    <x v="0"/>
    <x v="0"/>
    <x v="0"/>
    <x v="0"/>
    <x v="0"/>
    <x v="0"/>
    <x v="8"/>
    <x v="10"/>
    <x v="10"/>
    <x v="0"/>
    <x v="6"/>
    <x v="5"/>
    <x v="0"/>
    <x v="6"/>
    <x v="7"/>
    <x v="7"/>
    <x v="6"/>
  </r>
  <r>
    <x v="0"/>
    <s v="Kommunal"/>
    <x v="3"/>
    <x v="0"/>
    <x v="4"/>
    <x v="0"/>
    <x v="3"/>
    <x v="4"/>
    <x v="0"/>
    <x v="4"/>
    <x v="4"/>
    <x v="3"/>
    <x v="4"/>
    <x v="2"/>
    <x v="5"/>
    <x v="2"/>
    <x v="2"/>
    <x v="4"/>
    <x v="4"/>
    <x v="3"/>
    <x v="2"/>
    <x v="3"/>
    <x v="4"/>
    <x v="4"/>
    <x v="3"/>
    <x v="2"/>
    <x v="5"/>
    <x v="0"/>
    <x v="0"/>
    <x v="2"/>
    <x v="0"/>
    <x v="3"/>
    <x v="5"/>
    <x v="1"/>
    <x v="3"/>
    <x v="3"/>
    <x v="3"/>
    <x v="3"/>
    <x v="2"/>
    <x v="2"/>
    <x v="0"/>
    <x v="0"/>
    <x v="0"/>
    <x v="0"/>
    <x v="0"/>
    <x v="0"/>
    <x v="0"/>
    <x v="0"/>
    <x v="0"/>
    <x v="20"/>
    <x v="45"/>
    <x v="27"/>
    <x v="8"/>
    <x v="4"/>
    <x v="8"/>
    <x v="9"/>
    <x v="3"/>
    <x v="4"/>
    <x v="9"/>
    <x v="8"/>
  </r>
  <r>
    <x v="0"/>
    <s v="Kommunal"/>
    <x v="3"/>
    <x v="0"/>
    <x v="5"/>
    <x v="1"/>
    <x v="2"/>
    <x v="2"/>
    <x v="2"/>
    <x v="3"/>
    <x v="2"/>
    <x v="0"/>
    <x v="2"/>
    <x v="3"/>
    <x v="0"/>
    <x v="3"/>
    <x v="5"/>
    <x v="2"/>
    <x v="2"/>
    <x v="3"/>
    <x v="0"/>
    <x v="0"/>
    <x v="2"/>
    <x v="2"/>
    <x v="1"/>
    <x v="3"/>
    <x v="3"/>
    <x v="3"/>
    <x v="4"/>
    <x v="0"/>
    <x v="0"/>
    <x v="2"/>
    <x v="3"/>
    <x v="3"/>
    <x v="1"/>
    <x v="2"/>
    <x v="0"/>
    <x v="3"/>
    <x v="2"/>
    <x v="2"/>
    <x v="0"/>
    <x v="0"/>
    <x v="0"/>
    <x v="0"/>
    <x v="0"/>
    <x v="0"/>
    <x v="0"/>
    <x v="0"/>
    <x v="0"/>
    <x v="3"/>
    <x v="64"/>
    <x v="6"/>
    <x v="4"/>
    <x v="10"/>
    <x v="2"/>
    <x v="2"/>
    <x v="4"/>
    <x v="23"/>
    <x v="5"/>
    <x v="5"/>
  </r>
  <r>
    <x v="0"/>
    <s v="Kommunal"/>
    <x v="3"/>
    <x v="0"/>
    <x v="5"/>
    <x v="0"/>
    <x v="2"/>
    <x v="4"/>
    <x v="4"/>
    <x v="3"/>
    <x v="4"/>
    <x v="2"/>
    <x v="5"/>
    <x v="1"/>
    <x v="1"/>
    <x v="1"/>
    <x v="1"/>
    <x v="1"/>
    <x v="1"/>
    <x v="1"/>
    <x v="1"/>
    <x v="1"/>
    <x v="1"/>
    <x v="1"/>
    <x v="0"/>
    <x v="1"/>
    <x v="4"/>
    <x v="0"/>
    <x v="0"/>
    <x v="2"/>
    <x v="0"/>
    <x v="3"/>
    <x v="5"/>
    <x v="1"/>
    <x v="3"/>
    <x v="3"/>
    <x v="3"/>
    <x v="3"/>
    <x v="2"/>
    <x v="2"/>
    <x v="0"/>
    <x v="0"/>
    <x v="0"/>
    <x v="0"/>
    <x v="0"/>
    <x v="0"/>
    <x v="0"/>
    <x v="0"/>
    <x v="0"/>
    <x v="0"/>
    <x v="65"/>
    <x v="1"/>
    <x v="1"/>
    <x v="1"/>
    <x v="1"/>
    <x v="1"/>
    <x v="6"/>
    <x v="4"/>
    <x v="9"/>
    <x v="8"/>
  </r>
  <r>
    <x v="0"/>
    <s v="Kommunal"/>
    <x v="3"/>
    <x v="0"/>
    <x v="5"/>
    <x v="1"/>
    <x v="3"/>
    <x v="2"/>
    <x v="0"/>
    <x v="3"/>
    <x v="2"/>
    <x v="2"/>
    <x v="2"/>
    <x v="3"/>
    <x v="0"/>
    <x v="2"/>
    <x v="3"/>
    <x v="3"/>
    <x v="3"/>
    <x v="3"/>
    <x v="4"/>
    <x v="4"/>
    <x v="2"/>
    <x v="3"/>
    <x v="2"/>
    <x v="5"/>
    <x v="5"/>
    <x v="0"/>
    <x v="0"/>
    <x v="2"/>
    <x v="0"/>
    <x v="3"/>
    <x v="3"/>
    <x v="1"/>
    <x v="1"/>
    <x v="2"/>
    <x v="4"/>
    <x v="4"/>
    <x v="0"/>
    <x v="2"/>
    <x v="0"/>
    <x v="0"/>
    <x v="0"/>
    <x v="0"/>
    <x v="0"/>
    <x v="0"/>
    <x v="0"/>
    <x v="0"/>
    <x v="0"/>
    <x v="13"/>
    <x v="55"/>
    <x v="11"/>
    <x v="4"/>
    <x v="17"/>
    <x v="6"/>
    <x v="5"/>
    <x v="9"/>
    <x v="4"/>
    <x v="13"/>
    <x v="1"/>
  </r>
  <r>
    <x v="0"/>
    <s v="Kommunal"/>
    <x v="3"/>
    <x v="0"/>
    <x v="7"/>
    <x v="0"/>
    <x v="2"/>
    <x v="0"/>
    <x v="4"/>
    <x v="2"/>
    <x v="3"/>
    <x v="0"/>
    <x v="0"/>
    <x v="0"/>
    <x v="0"/>
    <x v="0"/>
    <x v="0"/>
    <x v="2"/>
    <x v="0"/>
    <x v="0"/>
    <x v="2"/>
    <x v="2"/>
    <x v="0"/>
    <x v="0"/>
    <x v="1"/>
    <x v="3"/>
    <x v="0"/>
    <x v="0"/>
    <x v="0"/>
    <x v="2"/>
    <x v="2"/>
    <x v="0"/>
    <x v="3"/>
    <x v="2"/>
    <x v="0"/>
    <x v="2"/>
    <x v="0"/>
    <x v="0"/>
    <x v="2"/>
    <x v="2"/>
    <x v="0"/>
    <x v="0"/>
    <x v="0"/>
    <x v="0"/>
    <x v="0"/>
    <x v="0"/>
    <x v="0"/>
    <x v="0"/>
    <x v="0"/>
    <x v="12"/>
    <x v="3"/>
    <x v="0"/>
    <x v="6"/>
    <x v="5"/>
    <x v="2"/>
    <x v="3"/>
    <x v="2"/>
    <x v="0"/>
    <x v="10"/>
    <x v="3"/>
  </r>
  <r>
    <x v="0"/>
    <s v="Kommunal"/>
    <x v="3"/>
    <x v="0"/>
    <x v="5"/>
    <x v="0"/>
    <x v="0"/>
    <x v="2"/>
    <x v="1"/>
    <x v="2"/>
    <x v="3"/>
    <x v="0"/>
    <x v="0"/>
    <x v="0"/>
    <x v="2"/>
    <x v="0"/>
    <x v="0"/>
    <x v="3"/>
    <x v="2"/>
    <x v="4"/>
    <x v="0"/>
    <x v="0"/>
    <x v="0"/>
    <x v="3"/>
    <x v="2"/>
    <x v="2"/>
    <x v="0"/>
    <x v="0"/>
    <x v="0"/>
    <x v="3"/>
    <x v="3"/>
    <x v="0"/>
    <x v="0"/>
    <x v="0"/>
    <x v="0"/>
    <x v="1"/>
    <x v="2"/>
    <x v="4"/>
    <x v="4"/>
    <x v="0"/>
    <x v="0"/>
    <x v="0"/>
    <x v="0"/>
    <x v="0"/>
    <x v="0"/>
    <x v="0"/>
    <x v="0"/>
    <x v="0"/>
    <x v="0"/>
    <x v="15"/>
    <x v="3"/>
    <x v="7"/>
    <x v="5"/>
    <x v="9"/>
    <x v="0"/>
    <x v="5"/>
    <x v="4"/>
    <x v="36"/>
    <x v="0"/>
    <x v="0"/>
  </r>
  <r>
    <x v="0"/>
    <s v="Kommunal"/>
    <x v="3"/>
    <x v="0"/>
    <x v="5"/>
    <x v="1"/>
    <x v="2"/>
    <x v="0"/>
    <x v="4"/>
    <x v="2"/>
    <x v="3"/>
    <x v="0"/>
    <x v="0"/>
    <x v="0"/>
    <x v="0"/>
    <x v="0"/>
    <x v="0"/>
    <x v="3"/>
    <x v="2"/>
    <x v="4"/>
    <x v="2"/>
    <x v="0"/>
    <x v="0"/>
    <x v="2"/>
    <x v="2"/>
    <x v="2"/>
    <x v="0"/>
    <x v="0"/>
    <x v="0"/>
    <x v="0"/>
    <x v="0"/>
    <x v="2"/>
    <x v="0"/>
    <x v="2"/>
    <x v="1"/>
    <x v="0"/>
    <x v="3"/>
    <x v="0"/>
    <x v="2"/>
    <x v="2"/>
    <x v="0"/>
    <x v="0"/>
    <x v="0"/>
    <x v="0"/>
    <x v="0"/>
    <x v="0"/>
    <x v="0"/>
    <x v="0"/>
    <x v="0"/>
    <x v="12"/>
    <x v="3"/>
    <x v="0"/>
    <x v="5"/>
    <x v="12"/>
    <x v="0"/>
    <x v="4"/>
    <x v="4"/>
    <x v="0"/>
    <x v="2"/>
    <x v="2"/>
  </r>
  <r>
    <x v="0"/>
    <s v="Kommunal"/>
    <x v="3"/>
    <x v="0"/>
    <x v="7"/>
    <x v="1"/>
    <x v="0"/>
    <x v="4"/>
    <x v="0"/>
    <x v="2"/>
    <x v="1"/>
    <x v="0"/>
    <x v="0"/>
    <x v="5"/>
    <x v="3"/>
    <x v="1"/>
    <x v="0"/>
    <x v="2"/>
    <x v="0"/>
    <x v="3"/>
    <x v="3"/>
    <x v="0"/>
    <x v="1"/>
    <x v="1"/>
    <x v="1"/>
    <x v="2"/>
    <x v="3"/>
    <x v="0"/>
    <x v="0"/>
    <x v="0"/>
    <x v="0"/>
    <x v="0"/>
    <x v="0"/>
    <x v="0"/>
    <x v="2"/>
    <x v="2"/>
    <x v="2"/>
    <x v="0"/>
    <x v="0"/>
    <x v="1"/>
    <x v="0"/>
    <x v="0"/>
    <x v="0"/>
    <x v="0"/>
    <x v="0"/>
    <x v="0"/>
    <x v="0"/>
    <x v="0"/>
    <x v="0"/>
    <x v="13"/>
    <x v="23"/>
    <x v="20"/>
    <x v="6"/>
    <x v="5"/>
    <x v="0"/>
    <x v="2"/>
    <x v="0"/>
    <x v="0"/>
    <x v="0"/>
    <x v="3"/>
  </r>
  <r>
    <x v="0"/>
    <s v="Kommunal"/>
    <x v="3"/>
    <x v="0"/>
    <x v="5"/>
    <x v="0"/>
    <x v="0"/>
    <x v="2"/>
    <x v="4"/>
    <x v="2"/>
    <x v="2"/>
    <x v="2"/>
    <x v="0"/>
    <x v="2"/>
    <x v="0"/>
    <x v="3"/>
    <x v="0"/>
    <x v="3"/>
    <x v="0"/>
    <x v="2"/>
    <x v="2"/>
    <x v="0"/>
    <x v="0"/>
    <x v="0"/>
    <x v="0"/>
    <x v="4"/>
    <x v="3"/>
    <x v="3"/>
    <x v="0"/>
    <x v="0"/>
    <x v="0"/>
    <x v="2"/>
    <x v="0"/>
    <x v="3"/>
    <x v="0"/>
    <x v="0"/>
    <x v="2"/>
    <x v="3"/>
    <x v="2"/>
    <x v="2"/>
    <x v="0"/>
    <x v="0"/>
    <x v="0"/>
    <x v="0"/>
    <x v="0"/>
    <x v="0"/>
    <x v="0"/>
    <x v="0"/>
    <x v="0"/>
    <x v="7"/>
    <x v="7"/>
    <x v="5"/>
    <x v="2"/>
    <x v="3"/>
    <x v="0"/>
    <x v="0"/>
    <x v="8"/>
    <x v="10"/>
    <x v="2"/>
    <x v="5"/>
  </r>
  <r>
    <x v="0"/>
    <s v="Kommunal"/>
    <x v="3"/>
    <x v="0"/>
    <x v="5"/>
    <x v="0"/>
    <x v="0"/>
    <x v="2"/>
    <x v="4"/>
    <x v="2"/>
    <x v="1"/>
    <x v="2"/>
    <x v="0"/>
    <x v="2"/>
    <x v="0"/>
    <x v="3"/>
    <x v="3"/>
    <x v="3"/>
    <x v="3"/>
    <x v="3"/>
    <x v="2"/>
    <x v="1"/>
    <x v="0"/>
    <x v="0"/>
    <x v="1"/>
    <x v="3"/>
    <x v="2"/>
    <x v="0"/>
    <x v="0"/>
    <x v="0"/>
    <x v="2"/>
    <x v="1"/>
    <x v="1"/>
    <x v="0"/>
    <x v="0"/>
    <x v="2"/>
    <x v="2"/>
    <x v="0"/>
    <x v="0"/>
    <x v="1"/>
    <x v="0"/>
    <x v="0"/>
    <x v="0"/>
    <x v="0"/>
    <x v="0"/>
    <x v="0"/>
    <x v="0"/>
    <x v="0"/>
    <x v="0"/>
    <x v="7"/>
    <x v="40"/>
    <x v="23"/>
    <x v="4"/>
    <x v="4"/>
    <x v="0"/>
    <x v="3"/>
    <x v="3"/>
    <x v="2"/>
    <x v="1"/>
    <x v="0"/>
  </r>
  <r>
    <x v="0"/>
    <s v="Kommunal"/>
    <x v="3"/>
    <x v="0"/>
    <x v="5"/>
    <x v="0"/>
    <x v="0"/>
    <x v="2"/>
    <x v="0"/>
    <x v="2"/>
    <x v="1"/>
    <x v="3"/>
    <x v="0"/>
    <x v="2"/>
    <x v="0"/>
    <x v="3"/>
    <x v="3"/>
    <x v="3"/>
    <x v="3"/>
    <x v="3"/>
    <x v="2"/>
    <x v="0"/>
    <x v="0"/>
    <x v="2"/>
    <x v="1"/>
    <x v="3"/>
    <x v="2"/>
    <x v="0"/>
    <x v="0"/>
    <x v="2"/>
    <x v="0"/>
    <x v="1"/>
    <x v="1"/>
    <x v="1"/>
    <x v="0"/>
    <x v="2"/>
    <x v="2"/>
    <x v="0"/>
    <x v="2"/>
    <x v="1"/>
    <x v="0"/>
    <x v="0"/>
    <x v="0"/>
    <x v="0"/>
    <x v="0"/>
    <x v="0"/>
    <x v="0"/>
    <x v="0"/>
    <x v="0"/>
    <x v="3"/>
    <x v="66"/>
    <x v="23"/>
    <x v="4"/>
    <x v="4"/>
    <x v="0"/>
    <x v="2"/>
    <x v="3"/>
    <x v="4"/>
    <x v="1"/>
    <x v="8"/>
  </r>
  <r>
    <x v="0"/>
    <s v="Kommunal"/>
    <x v="3"/>
    <x v="0"/>
    <x v="5"/>
    <x v="0"/>
    <x v="2"/>
    <x v="0"/>
    <x v="1"/>
    <x v="2"/>
    <x v="2"/>
    <x v="0"/>
    <x v="2"/>
    <x v="0"/>
    <x v="2"/>
    <x v="3"/>
    <x v="0"/>
    <x v="2"/>
    <x v="2"/>
    <x v="4"/>
    <x v="0"/>
    <x v="3"/>
    <x v="0"/>
    <x v="2"/>
    <x v="1"/>
    <x v="2"/>
    <x v="2"/>
    <x v="2"/>
    <x v="0"/>
    <x v="0"/>
    <x v="2"/>
    <x v="1"/>
    <x v="2"/>
    <x v="0"/>
    <x v="0"/>
    <x v="2"/>
    <x v="2"/>
    <x v="4"/>
    <x v="0"/>
    <x v="4"/>
    <x v="0"/>
    <x v="0"/>
    <x v="0"/>
    <x v="0"/>
    <x v="0"/>
    <x v="0"/>
    <x v="0"/>
    <x v="0"/>
    <x v="0"/>
    <x v="2"/>
    <x v="34"/>
    <x v="35"/>
    <x v="4"/>
    <x v="9"/>
    <x v="3"/>
    <x v="2"/>
    <x v="2"/>
    <x v="32"/>
    <x v="11"/>
    <x v="0"/>
  </r>
  <r>
    <x v="0"/>
    <s v="Kommunal"/>
    <x v="3"/>
    <x v="0"/>
    <x v="4"/>
    <x v="1"/>
    <x v="0"/>
    <x v="2"/>
    <x v="0"/>
    <x v="2"/>
    <x v="2"/>
    <x v="2"/>
    <x v="4"/>
    <x v="0"/>
    <x v="2"/>
    <x v="0"/>
    <x v="0"/>
    <x v="3"/>
    <x v="2"/>
    <x v="3"/>
    <x v="2"/>
    <x v="2"/>
    <x v="2"/>
    <x v="3"/>
    <x v="1"/>
    <x v="2"/>
    <x v="3"/>
    <x v="3"/>
    <x v="4"/>
    <x v="0"/>
    <x v="4"/>
    <x v="4"/>
    <x v="2"/>
    <x v="2"/>
    <x v="4"/>
    <x v="2"/>
    <x v="4"/>
    <x v="2"/>
    <x v="3"/>
    <x v="0"/>
    <x v="0"/>
    <x v="0"/>
    <x v="0"/>
    <x v="0"/>
    <x v="0"/>
    <x v="0"/>
    <x v="0"/>
    <x v="0"/>
    <x v="0"/>
    <x v="3"/>
    <x v="56"/>
    <x v="7"/>
    <x v="5"/>
    <x v="4"/>
    <x v="7"/>
    <x v="4"/>
    <x v="0"/>
    <x v="19"/>
    <x v="8"/>
    <x v="7"/>
  </r>
  <r>
    <x v="0"/>
    <s v="Kommunal"/>
    <x v="3"/>
    <x v="0"/>
    <x v="5"/>
    <x v="0"/>
    <x v="2"/>
    <x v="2"/>
    <x v="1"/>
    <x v="0"/>
    <x v="4"/>
    <x v="4"/>
    <x v="2"/>
    <x v="3"/>
    <x v="2"/>
    <x v="0"/>
    <x v="0"/>
    <x v="3"/>
    <x v="4"/>
    <x v="4"/>
    <x v="3"/>
    <x v="1"/>
    <x v="4"/>
    <x v="2"/>
    <x v="0"/>
    <x v="5"/>
    <x v="5"/>
    <x v="0"/>
    <x v="0"/>
    <x v="2"/>
    <x v="0"/>
    <x v="1"/>
    <x v="1"/>
    <x v="0"/>
    <x v="0"/>
    <x v="3"/>
    <x v="1"/>
    <x v="1"/>
    <x v="1"/>
    <x v="1"/>
    <x v="0"/>
    <x v="0"/>
    <x v="0"/>
    <x v="0"/>
    <x v="0"/>
    <x v="0"/>
    <x v="0"/>
    <x v="0"/>
    <x v="0"/>
    <x v="16"/>
    <x v="11"/>
    <x v="0"/>
    <x v="7"/>
    <x v="19"/>
    <x v="8"/>
    <x v="2"/>
    <x v="9"/>
    <x v="4"/>
    <x v="1"/>
    <x v="0"/>
  </r>
  <r>
    <x v="0"/>
    <s v="Kommunal"/>
    <x v="3"/>
    <x v="0"/>
    <x v="5"/>
    <x v="1"/>
    <x v="2"/>
    <x v="2"/>
    <x v="4"/>
    <x v="2"/>
    <x v="4"/>
    <x v="2"/>
    <x v="0"/>
    <x v="3"/>
    <x v="5"/>
    <x v="3"/>
    <x v="0"/>
    <x v="2"/>
    <x v="4"/>
    <x v="0"/>
    <x v="0"/>
    <x v="2"/>
    <x v="0"/>
    <x v="4"/>
    <x v="1"/>
    <x v="2"/>
    <x v="0"/>
    <x v="2"/>
    <x v="3"/>
    <x v="3"/>
    <x v="2"/>
    <x v="2"/>
    <x v="2"/>
    <x v="3"/>
    <x v="2"/>
    <x v="4"/>
    <x v="2"/>
    <x v="2"/>
    <x v="4"/>
    <x v="0"/>
    <x v="0"/>
    <x v="0"/>
    <x v="0"/>
    <x v="0"/>
    <x v="0"/>
    <x v="0"/>
    <x v="0"/>
    <x v="0"/>
    <x v="0"/>
    <x v="9"/>
    <x v="14"/>
    <x v="5"/>
    <x v="9"/>
    <x v="0"/>
    <x v="2"/>
    <x v="6"/>
    <x v="4"/>
    <x v="20"/>
    <x v="4"/>
    <x v="2"/>
  </r>
  <r>
    <x v="0"/>
    <s v="Kommunal"/>
    <x v="2"/>
    <x v="0"/>
    <x v="0"/>
    <x v="1"/>
    <x v="0"/>
    <x v="2"/>
    <x v="2"/>
    <x v="2"/>
    <x v="3"/>
    <x v="2"/>
    <x v="0"/>
    <x v="3"/>
    <x v="2"/>
    <x v="3"/>
    <x v="0"/>
    <x v="2"/>
    <x v="3"/>
    <x v="4"/>
    <x v="0"/>
    <x v="2"/>
    <x v="2"/>
    <x v="2"/>
    <x v="1"/>
    <x v="5"/>
    <x v="2"/>
    <x v="0"/>
    <x v="0"/>
    <x v="0"/>
    <x v="0"/>
    <x v="2"/>
    <x v="2"/>
    <x v="1"/>
    <x v="1"/>
    <x v="2"/>
    <x v="0"/>
    <x v="0"/>
    <x v="2"/>
    <x v="2"/>
    <x v="0"/>
    <x v="0"/>
    <x v="0"/>
    <x v="0"/>
    <x v="0"/>
    <x v="0"/>
    <x v="0"/>
    <x v="0"/>
    <x v="0"/>
    <x v="4"/>
    <x v="12"/>
    <x v="6"/>
    <x v="3"/>
    <x v="9"/>
    <x v="7"/>
    <x v="2"/>
    <x v="7"/>
    <x v="0"/>
    <x v="4"/>
    <x v="1"/>
  </r>
  <r>
    <x v="0"/>
    <s v="Kommunal"/>
    <x v="3"/>
    <x v="0"/>
    <x v="4"/>
    <x v="1"/>
    <x v="2"/>
    <x v="2"/>
    <x v="0"/>
    <x v="2"/>
    <x v="3"/>
    <x v="0"/>
    <x v="2"/>
    <x v="3"/>
    <x v="0"/>
    <x v="3"/>
    <x v="0"/>
    <x v="3"/>
    <x v="3"/>
    <x v="2"/>
    <x v="0"/>
    <x v="0"/>
    <x v="2"/>
    <x v="2"/>
    <x v="2"/>
    <x v="0"/>
    <x v="3"/>
    <x v="3"/>
    <x v="4"/>
    <x v="4"/>
    <x v="4"/>
    <x v="2"/>
    <x v="3"/>
    <x v="2"/>
    <x v="0"/>
    <x v="4"/>
    <x v="4"/>
    <x v="2"/>
    <x v="3"/>
    <x v="0"/>
    <x v="0"/>
    <x v="0"/>
    <x v="0"/>
    <x v="0"/>
    <x v="0"/>
    <x v="0"/>
    <x v="0"/>
    <x v="0"/>
    <x v="0"/>
    <x v="0"/>
    <x v="8"/>
    <x v="4"/>
    <x v="4"/>
    <x v="2"/>
    <x v="2"/>
    <x v="4"/>
    <x v="5"/>
    <x v="44"/>
    <x v="5"/>
    <x v="3"/>
  </r>
  <r>
    <x v="0"/>
    <s v="Kommunal"/>
    <x v="3"/>
    <x v="0"/>
    <x v="4"/>
    <x v="1"/>
    <x v="4"/>
    <x v="0"/>
    <x v="1"/>
    <x v="0"/>
    <x v="0"/>
    <x v="4"/>
    <x v="5"/>
    <x v="5"/>
    <x v="4"/>
    <x v="4"/>
    <x v="5"/>
    <x v="0"/>
    <x v="0"/>
    <x v="4"/>
    <x v="4"/>
    <x v="0"/>
    <x v="2"/>
    <x v="0"/>
    <x v="1"/>
    <x v="0"/>
    <x v="3"/>
    <x v="0"/>
    <x v="4"/>
    <x v="3"/>
    <x v="3"/>
    <x v="4"/>
    <x v="2"/>
    <x v="2"/>
    <x v="4"/>
    <x v="4"/>
    <x v="4"/>
    <x v="4"/>
    <x v="4"/>
    <x v="0"/>
    <x v="0"/>
    <x v="0"/>
    <x v="0"/>
    <x v="0"/>
    <x v="0"/>
    <x v="0"/>
    <x v="0"/>
    <x v="0"/>
    <x v="0"/>
    <x v="21"/>
    <x v="67"/>
    <x v="18"/>
    <x v="0"/>
    <x v="11"/>
    <x v="2"/>
    <x v="3"/>
    <x v="5"/>
    <x v="17"/>
    <x v="8"/>
    <x v="7"/>
  </r>
  <r>
    <x v="0"/>
    <s v="Kommunal"/>
    <x v="3"/>
    <x v="0"/>
    <x v="5"/>
    <x v="1"/>
    <x v="2"/>
    <x v="2"/>
    <x v="4"/>
    <x v="3"/>
    <x v="3"/>
    <x v="0"/>
    <x v="0"/>
    <x v="0"/>
    <x v="0"/>
    <x v="3"/>
    <x v="3"/>
    <x v="2"/>
    <x v="2"/>
    <x v="2"/>
    <x v="4"/>
    <x v="0"/>
    <x v="0"/>
    <x v="3"/>
    <x v="1"/>
    <x v="3"/>
    <x v="2"/>
    <x v="3"/>
    <x v="5"/>
    <x v="0"/>
    <x v="0"/>
    <x v="0"/>
    <x v="0"/>
    <x v="3"/>
    <x v="0"/>
    <x v="2"/>
    <x v="2"/>
    <x v="4"/>
    <x v="0"/>
    <x v="2"/>
    <x v="0"/>
    <x v="0"/>
    <x v="0"/>
    <x v="0"/>
    <x v="0"/>
    <x v="0"/>
    <x v="0"/>
    <x v="0"/>
    <x v="0"/>
    <x v="9"/>
    <x v="29"/>
    <x v="4"/>
    <x v="4"/>
    <x v="14"/>
    <x v="0"/>
    <x v="4"/>
    <x v="3"/>
    <x v="45"/>
    <x v="0"/>
    <x v="5"/>
  </r>
  <r>
    <x v="0"/>
    <s v="Kommunal"/>
    <x v="3"/>
    <x v="0"/>
    <x v="4"/>
    <x v="0"/>
    <x v="0"/>
    <x v="2"/>
    <x v="2"/>
    <x v="3"/>
    <x v="2"/>
    <x v="2"/>
    <x v="2"/>
    <x v="0"/>
    <x v="2"/>
    <x v="3"/>
    <x v="0"/>
    <x v="1"/>
    <x v="1"/>
    <x v="0"/>
    <x v="1"/>
    <x v="0"/>
    <x v="1"/>
    <x v="1"/>
    <x v="2"/>
    <x v="2"/>
    <x v="0"/>
    <x v="2"/>
    <x v="0"/>
    <x v="0"/>
    <x v="4"/>
    <x v="2"/>
    <x v="4"/>
    <x v="2"/>
    <x v="1"/>
    <x v="1"/>
    <x v="1"/>
    <x v="0"/>
    <x v="0"/>
    <x v="0"/>
    <x v="0"/>
    <x v="0"/>
    <x v="0"/>
    <x v="0"/>
    <x v="0"/>
    <x v="0"/>
    <x v="0"/>
    <x v="0"/>
    <x v="0"/>
    <x v="4"/>
    <x v="55"/>
    <x v="35"/>
    <x v="1"/>
    <x v="6"/>
    <x v="0"/>
    <x v="5"/>
    <x v="4"/>
    <x v="19"/>
    <x v="20"/>
    <x v="2"/>
  </r>
  <r>
    <x v="0"/>
    <s v="Kommunal"/>
    <x v="3"/>
    <x v="0"/>
    <x v="5"/>
    <x v="0"/>
    <x v="3"/>
    <x v="2"/>
    <x v="1"/>
    <x v="2"/>
    <x v="3"/>
    <x v="0"/>
    <x v="0"/>
    <x v="2"/>
    <x v="0"/>
    <x v="3"/>
    <x v="0"/>
    <x v="3"/>
    <x v="1"/>
    <x v="0"/>
    <x v="0"/>
    <x v="2"/>
    <x v="0"/>
    <x v="2"/>
    <x v="1"/>
    <x v="2"/>
    <x v="0"/>
    <x v="2"/>
    <x v="0"/>
    <x v="4"/>
    <x v="3"/>
    <x v="0"/>
    <x v="2"/>
    <x v="2"/>
    <x v="2"/>
    <x v="0"/>
    <x v="2"/>
    <x v="2"/>
    <x v="4"/>
    <x v="0"/>
    <x v="0"/>
    <x v="0"/>
    <x v="0"/>
    <x v="0"/>
    <x v="0"/>
    <x v="0"/>
    <x v="0"/>
    <x v="0"/>
    <x v="0"/>
    <x v="10"/>
    <x v="3"/>
    <x v="5"/>
    <x v="5"/>
    <x v="0"/>
    <x v="2"/>
    <x v="2"/>
    <x v="4"/>
    <x v="29"/>
    <x v="3"/>
    <x v="3"/>
  </r>
  <r>
    <x v="0"/>
    <s v="Kommunal"/>
    <x v="3"/>
    <x v="0"/>
    <x v="4"/>
    <x v="1"/>
    <x v="2"/>
    <x v="0"/>
    <x v="4"/>
    <x v="3"/>
    <x v="0"/>
    <x v="4"/>
    <x v="4"/>
    <x v="5"/>
    <x v="3"/>
    <x v="4"/>
    <x v="4"/>
    <x v="0"/>
    <x v="0"/>
    <x v="0"/>
    <x v="0"/>
    <x v="0"/>
    <x v="3"/>
    <x v="0"/>
    <x v="4"/>
    <x v="0"/>
    <x v="3"/>
    <x v="0"/>
    <x v="4"/>
    <x v="3"/>
    <x v="2"/>
    <x v="4"/>
    <x v="2"/>
    <x v="4"/>
    <x v="4"/>
    <x v="4"/>
    <x v="4"/>
    <x v="4"/>
    <x v="0"/>
    <x v="4"/>
    <x v="0"/>
    <x v="0"/>
    <x v="0"/>
    <x v="0"/>
    <x v="0"/>
    <x v="0"/>
    <x v="0"/>
    <x v="0"/>
    <x v="0"/>
    <x v="12"/>
    <x v="51"/>
    <x v="36"/>
    <x v="0"/>
    <x v="0"/>
    <x v="4"/>
    <x v="0"/>
    <x v="5"/>
    <x v="6"/>
    <x v="8"/>
    <x v="6"/>
  </r>
  <r>
    <x v="0"/>
    <s v="Kommunal"/>
    <x v="3"/>
    <x v="0"/>
    <x v="4"/>
    <x v="0"/>
    <x v="3"/>
    <x v="2"/>
    <x v="4"/>
    <x v="3"/>
    <x v="4"/>
    <x v="2"/>
    <x v="0"/>
    <x v="2"/>
    <x v="5"/>
    <x v="3"/>
    <x v="0"/>
    <x v="2"/>
    <x v="0"/>
    <x v="1"/>
    <x v="1"/>
    <x v="0"/>
    <x v="4"/>
    <x v="4"/>
    <x v="1"/>
    <x v="2"/>
    <x v="1"/>
    <x v="0"/>
    <x v="0"/>
    <x v="2"/>
    <x v="0"/>
    <x v="1"/>
    <x v="4"/>
    <x v="0"/>
    <x v="0"/>
    <x v="0"/>
    <x v="0"/>
    <x v="2"/>
    <x v="2"/>
    <x v="2"/>
    <x v="0"/>
    <x v="0"/>
    <x v="0"/>
    <x v="0"/>
    <x v="0"/>
    <x v="0"/>
    <x v="0"/>
    <x v="0"/>
    <x v="0"/>
    <x v="3"/>
    <x v="38"/>
    <x v="23"/>
    <x v="6"/>
    <x v="1"/>
    <x v="3"/>
    <x v="6"/>
    <x v="4"/>
    <x v="4"/>
    <x v="7"/>
    <x v="0"/>
  </r>
  <r>
    <x v="0"/>
    <s v="Kommunal"/>
    <x v="3"/>
    <x v="0"/>
    <x v="8"/>
    <x v="0"/>
    <x v="0"/>
    <x v="4"/>
    <x v="0"/>
    <x v="2"/>
    <x v="0"/>
    <x v="4"/>
    <x v="4"/>
    <x v="3"/>
    <x v="5"/>
    <x v="2"/>
    <x v="3"/>
    <x v="2"/>
    <x v="2"/>
    <x v="4"/>
    <x v="0"/>
    <x v="0"/>
    <x v="0"/>
    <x v="2"/>
    <x v="4"/>
    <x v="4"/>
    <x v="3"/>
    <x v="0"/>
    <x v="0"/>
    <x v="2"/>
    <x v="0"/>
    <x v="2"/>
    <x v="2"/>
    <x v="3"/>
    <x v="1"/>
    <x v="4"/>
    <x v="3"/>
    <x v="3"/>
    <x v="2"/>
    <x v="4"/>
    <x v="0"/>
    <x v="0"/>
    <x v="0"/>
    <x v="0"/>
    <x v="0"/>
    <x v="0"/>
    <x v="0"/>
    <x v="0"/>
    <x v="0"/>
    <x v="13"/>
    <x v="32"/>
    <x v="19"/>
    <x v="4"/>
    <x v="9"/>
    <x v="0"/>
    <x v="3"/>
    <x v="8"/>
    <x v="4"/>
    <x v="4"/>
    <x v="5"/>
  </r>
  <r>
    <x v="0"/>
    <s v="Kommunal"/>
    <x v="3"/>
    <x v="0"/>
    <x v="4"/>
    <x v="1"/>
    <x v="0"/>
    <x v="2"/>
    <x v="2"/>
    <x v="2"/>
    <x v="3"/>
    <x v="0"/>
    <x v="2"/>
    <x v="3"/>
    <x v="2"/>
    <x v="0"/>
    <x v="0"/>
    <x v="1"/>
    <x v="3"/>
    <x v="2"/>
    <x v="5"/>
    <x v="0"/>
    <x v="0"/>
    <x v="3"/>
    <x v="1"/>
    <x v="0"/>
    <x v="3"/>
    <x v="0"/>
    <x v="3"/>
    <x v="0"/>
    <x v="2"/>
    <x v="2"/>
    <x v="3"/>
    <x v="2"/>
    <x v="3"/>
    <x v="0"/>
    <x v="0"/>
    <x v="2"/>
    <x v="0"/>
    <x v="0"/>
    <x v="0"/>
    <x v="0"/>
    <x v="0"/>
    <x v="0"/>
    <x v="0"/>
    <x v="0"/>
    <x v="0"/>
    <x v="0"/>
    <x v="0"/>
    <x v="4"/>
    <x v="8"/>
    <x v="0"/>
    <x v="3"/>
    <x v="13"/>
    <x v="0"/>
    <x v="4"/>
    <x v="5"/>
    <x v="32"/>
    <x v="5"/>
    <x v="4"/>
  </r>
  <r>
    <x v="0"/>
    <s v="Kommunal"/>
    <x v="3"/>
    <x v="0"/>
    <x v="4"/>
    <x v="0"/>
    <x v="2"/>
    <x v="2"/>
    <x v="0"/>
    <x v="2"/>
    <x v="3"/>
    <x v="2"/>
    <x v="0"/>
    <x v="0"/>
    <x v="2"/>
    <x v="0"/>
    <x v="0"/>
    <x v="2"/>
    <x v="0"/>
    <x v="4"/>
    <x v="2"/>
    <x v="2"/>
    <x v="3"/>
    <x v="2"/>
    <x v="0"/>
    <x v="0"/>
    <x v="3"/>
    <x v="0"/>
    <x v="0"/>
    <x v="3"/>
    <x v="2"/>
    <x v="0"/>
    <x v="2"/>
    <x v="2"/>
    <x v="1"/>
    <x v="0"/>
    <x v="2"/>
    <x v="3"/>
    <x v="0"/>
    <x v="0"/>
    <x v="0"/>
    <x v="0"/>
    <x v="0"/>
    <x v="0"/>
    <x v="0"/>
    <x v="0"/>
    <x v="0"/>
    <x v="0"/>
    <x v="0"/>
    <x v="0"/>
    <x v="12"/>
    <x v="7"/>
    <x v="6"/>
    <x v="12"/>
    <x v="6"/>
    <x v="2"/>
    <x v="5"/>
    <x v="12"/>
    <x v="3"/>
    <x v="2"/>
  </r>
  <r>
    <x v="0"/>
    <s v="Kommunal"/>
    <x v="2"/>
    <x v="0"/>
    <x v="0"/>
    <x v="2"/>
    <x v="0"/>
    <x v="2"/>
    <x v="1"/>
    <x v="2"/>
    <x v="3"/>
    <x v="0"/>
    <x v="1"/>
    <x v="5"/>
    <x v="2"/>
    <x v="0"/>
    <x v="5"/>
    <x v="2"/>
    <x v="3"/>
    <x v="4"/>
    <x v="0"/>
    <x v="2"/>
    <x v="2"/>
    <x v="2"/>
    <x v="0"/>
    <x v="2"/>
    <x v="0"/>
    <x v="0"/>
    <x v="0"/>
    <x v="3"/>
    <x v="3"/>
    <x v="0"/>
    <x v="2"/>
    <x v="2"/>
    <x v="2"/>
    <x v="0"/>
    <x v="2"/>
    <x v="2"/>
    <x v="4"/>
    <x v="1"/>
    <x v="0"/>
    <x v="0"/>
    <x v="0"/>
    <x v="0"/>
    <x v="0"/>
    <x v="0"/>
    <x v="0"/>
    <x v="0"/>
    <x v="0"/>
    <x v="15"/>
    <x v="20"/>
    <x v="28"/>
    <x v="3"/>
    <x v="9"/>
    <x v="7"/>
    <x v="2"/>
    <x v="4"/>
    <x v="36"/>
    <x v="3"/>
    <x v="3"/>
  </r>
  <r>
    <x v="0"/>
    <s v="Kommunal"/>
    <x v="3"/>
    <x v="0"/>
    <x v="4"/>
    <x v="0"/>
    <x v="0"/>
    <x v="2"/>
    <x v="3"/>
    <x v="3"/>
    <x v="2"/>
    <x v="0"/>
    <x v="5"/>
    <x v="5"/>
    <x v="4"/>
    <x v="4"/>
    <x v="0"/>
    <x v="2"/>
    <x v="2"/>
    <x v="2"/>
    <x v="5"/>
    <x v="3"/>
    <x v="1"/>
    <x v="2"/>
    <x v="0"/>
    <x v="0"/>
    <x v="2"/>
    <x v="2"/>
    <x v="4"/>
    <x v="4"/>
    <x v="3"/>
    <x v="0"/>
    <x v="5"/>
    <x v="2"/>
    <x v="0"/>
    <x v="3"/>
    <x v="0"/>
    <x v="4"/>
    <x v="3"/>
    <x v="1"/>
    <x v="0"/>
    <x v="0"/>
    <x v="0"/>
    <x v="0"/>
    <x v="0"/>
    <x v="0"/>
    <x v="0"/>
    <x v="0"/>
    <x v="0"/>
    <x v="6"/>
    <x v="68"/>
    <x v="20"/>
    <x v="4"/>
    <x v="13"/>
    <x v="8"/>
    <x v="2"/>
    <x v="4"/>
    <x v="30"/>
    <x v="19"/>
    <x v="3"/>
  </r>
  <r>
    <x v="0"/>
    <s v="Kommunal"/>
    <x v="2"/>
    <x v="0"/>
    <x v="0"/>
    <x v="0"/>
    <x v="0"/>
    <x v="0"/>
    <x v="2"/>
    <x v="3"/>
    <x v="2"/>
    <x v="3"/>
    <x v="4"/>
    <x v="3"/>
    <x v="2"/>
    <x v="4"/>
    <x v="0"/>
    <x v="3"/>
    <x v="2"/>
    <x v="4"/>
    <x v="0"/>
    <x v="0"/>
    <x v="0"/>
    <x v="1"/>
    <x v="1"/>
    <x v="3"/>
    <x v="1"/>
    <x v="2"/>
    <x v="4"/>
    <x v="0"/>
    <x v="3"/>
    <x v="2"/>
    <x v="3"/>
    <x v="1"/>
    <x v="1"/>
    <x v="0"/>
    <x v="0"/>
    <x v="0"/>
    <x v="0"/>
    <x v="2"/>
    <x v="0"/>
    <x v="0"/>
    <x v="0"/>
    <x v="0"/>
    <x v="0"/>
    <x v="0"/>
    <x v="0"/>
    <x v="0"/>
    <x v="0"/>
    <x v="3"/>
    <x v="42"/>
    <x v="37"/>
    <x v="5"/>
    <x v="9"/>
    <x v="0"/>
    <x v="2"/>
    <x v="3"/>
    <x v="46"/>
    <x v="5"/>
    <x v="1"/>
  </r>
  <r>
    <x v="0"/>
    <s v="Kommunal"/>
    <x v="3"/>
    <x v="0"/>
    <x v="8"/>
    <x v="0"/>
    <x v="3"/>
    <x v="4"/>
    <x v="3"/>
    <x v="2"/>
    <x v="2"/>
    <x v="2"/>
    <x v="0"/>
    <x v="0"/>
    <x v="3"/>
    <x v="0"/>
    <x v="4"/>
    <x v="2"/>
    <x v="2"/>
    <x v="2"/>
    <x v="4"/>
    <x v="2"/>
    <x v="0"/>
    <x v="2"/>
    <x v="1"/>
    <x v="3"/>
    <x v="2"/>
    <x v="0"/>
    <x v="0"/>
    <x v="2"/>
    <x v="3"/>
    <x v="0"/>
    <x v="3"/>
    <x v="3"/>
    <x v="1"/>
    <x v="2"/>
    <x v="0"/>
    <x v="0"/>
    <x v="0"/>
    <x v="0"/>
    <x v="0"/>
    <x v="0"/>
    <x v="0"/>
    <x v="0"/>
    <x v="0"/>
    <x v="0"/>
    <x v="0"/>
    <x v="0"/>
    <x v="0"/>
    <x v="17"/>
    <x v="7"/>
    <x v="38"/>
    <x v="4"/>
    <x v="14"/>
    <x v="2"/>
    <x v="2"/>
    <x v="3"/>
    <x v="25"/>
    <x v="10"/>
    <x v="5"/>
  </r>
  <r>
    <x v="0"/>
    <s v="Kommunal"/>
    <x v="2"/>
    <x v="0"/>
    <x v="0"/>
    <x v="1"/>
    <x v="2"/>
    <x v="2"/>
    <x v="4"/>
    <x v="0"/>
    <x v="3"/>
    <x v="0"/>
    <x v="2"/>
    <x v="0"/>
    <x v="2"/>
    <x v="0"/>
    <x v="5"/>
    <x v="0"/>
    <x v="0"/>
    <x v="3"/>
    <x v="2"/>
    <x v="0"/>
    <x v="0"/>
    <x v="0"/>
    <x v="2"/>
    <x v="3"/>
    <x v="0"/>
    <x v="3"/>
    <x v="0"/>
    <x v="2"/>
    <x v="0"/>
    <x v="2"/>
    <x v="3"/>
    <x v="1"/>
    <x v="1"/>
    <x v="2"/>
    <x v="0"/>
    <x v="0"/>
    <x v="0"/>
    <x v="2"/>
    <x v="0"/>
    <x v="0"/>
    <x v="0"/>
    <x v="0"/>
    <x v="0"/>
    <x v="0"/>
    <x v="0"/>
    <x v="0"/>
    <x v="0"/>
    <x v="9"/>
    <x v="30"/>
    <x v="15"/>
    <x v="0"/>
    <x v="4"/>
    <x v="0"/>
    <x v="7"/>
    <x v="2"/>
    <x v="24"/>
    <x v="5"/>
    <x v="1"/>
  </r>
  <r>
    <x v="0"/>
    <s v="Kommunal"/>
    <x v="3"/>
    <x v="0"/>
    <x v="8"/>
    <x v="0"/>
    <x v="1"/>
    <x v="2"/>
    <x v="3"/>
    <x v="0"/>
    <x v="0"/>
    <x v="2"/>
    <x v="3"/>
    <x v="2"/>
    <x v="2"/>
    <x v="2"/>
    <x v="3"/>
    <x v="2"/>
    <x v="0"/>
    <x v="3"/>
    <x v="0"/>
    <x v="0"/>
    <x v="4"/>
    <x v="4"/>
    <x v="3"/>
    <x v="3"/>
    <x v="5"/>
    <x v="0"/>
    <x v="2"/>
    <x v="2"/>
    <x v="2"/>
    <x v="3"/>
    <x v="3"/>
    <x v="3"/>
    <x v="2"/>
    <x v="3"/>
    <x v="3"/>
    <x v="0"/>
    <x v="0"/>
    <x v="2"/>
    <x v="0"/>
    <x v="0"/>
    <x v="0"/>
    <x v="0"/>
    <x v="0"/>
    <x v="0"/>
    <x v="0"/>
    <x v="0"/>
    <x v="0"/>
    <x v="10"/>
    <x v="69"/>
    <x v="11"/>
    <x v="6"/>
    <x v="10"/>
    <x v="3"/>
    <x v="9"/>
    <x v="7"/>
    <x v="45"/>
    <x v="13"/>
    <x v="2"/>
  </r>
  <r>
    <x v="0"/>
    <s v="Kommunal"/>
    <x v="3"/>
    <x v="0"/>
    <x v="1"/>
    <x v="1"/>
    <x v="2"/>
    <x v="0"/>
    <x v="2"/>
    <x v="2"/>
    <x v="1"/>
    <x v="2"/>
    <x v="1"/>
    <x v="3"/>
    <x v="0"/>
    <x v="3"/>
    <x v="0"/>
    <x v="1"/>
    <x v="1"/>
    <x v="3"/>
    <x v="2"/>
    <x v="1"/>
    <x v="1"/>
    <x v="1"/>
    <x v="1"/>
    <x v="2"/>
    <x v="0"/>
    <x v="0"/>
    <x v="0"/>
    <x v="0"/>
    <x v="1"/>
    <x v="1"/>
    <x v="1"/>
    <x v="3"/>
    <x v="0"/>
    <x v="0"/>
    <x v="2"/>
    <x v="2"/>
    <x v="4"/>
    <x v="1"/>
    <x v="0"/>
    <x v="0"/>
    <x v="0"/>
    <x v="0"/>
    <x v="0"/>
    <x v="0"/>
    <x v="0"/>
    <x v="0"/>
    <x v="0"/>
    <x v="0"/>
    <x v="16"/>
    <x v="4"/>
    <x v="1"/>
    <x v="4"/>
    <x v="1"/>
    <x v="2"/>
    <x v="4"/>
    <x v="47"/>
    <x v="1"/>
    <x v="5"/>
  </r>
  <r>
    <x v="0"/>
    <s v="Kommunal"/>
    <x v="3"/>
    <x v="0"/>
    <x v="4"/>
    <x v="1"/>
    <x v="2"/>
    <x v="0"/>
    <x v="1"/>
    <x v="2"/>
    <x v="0"/>
    <x v="3"/>
    <x v="5"/>
    <x v="0"/>
    <x v="0"/>
    <x v="0"/>
    <x v="0"/>
    <x v="0"/>
    <x v="0"/>
    <x v="4"/>
    <x v="4"/>
    <x v="1"/>
    <x v="2"/>
    <x v="0"/>
    <x v="4"/>
    <x v="2"/>
    <x v="3"/>
    <x v="0"/>
    <x v="4"/>
    <x v="3"/>
    <x v="3"/>
    <x v="0"/>
    <x v="2"/>
    <x v="4"/>
    <x v="1"/>
    <x v="0"/>
    <x v="0"/>
    <x v="2"/>
    <x v="1"/>
    <x v="1"/>
    <x v="0"/>
    <x v="0"/>
    <x v="0"/>
    <x v="0"/>
    <x v="0"/>
    <x v="0"/>
    <x v="0"/>
    <x v="0"/>
    <x v="0"/>
    <x v="2"/>
    <x v="70"/>
    <x v="0"/>
    <x v="0"/>
    <x v="11"/>
    <x v="7"/>
    <x v="0"/>
    <x v="0"/>
    <x v="17"/>
    <x v="3"/>
    <x v="9"/>
  </r>
  <r>
    <x v="0"/>
    <s v="Kommunal"/>
    <x v="2"/>
    <x v="0"/>
    <x v="0"/>
    <x v="1"/>
    <x v="2"/>
    <x v="0"/>
    <x v="2"/>
    <x v="2"/>
    <x v="3"/>
    <x v="2"/>
    <x v="2"/>
    <x v="3"/>
    <x v="0"/>
    <x v="3"/>
    <x v="0"/>
    <x v="2"/>
    <x v="2"/>
    <x v="2"/>
    <x v="0"/>
    <x v="0"/>
    <x v="0"/>
    <x v="2"/>
    <x v="1"/>
    <x v="2"/>
    <x v="0"/>
    <x v="3"/>
    <x v="4"/>
    <x v="3"/>
    <x v="3"/>
    <x v="2"/>
    <x v="0"/>
    <x v="3"/>
    <x v="2"/>
    <x v="0"/>
    <x v="2"/>
    <x v="4"/>
    <x v="0"/>
    <x v="0"/>
    <x v="0"/>
    <x v="0"/>
    <x v="0"/>
    <x v="0"/>
    <x v="0"/>
    <x v="0"/>
    <x v="0"/>
    <x v="0"/>
    <x v="0"/>
    <x v="0"/>
    <x v="4"/>
    <x v="4"/>
    <x v="4"/>
    <x v="2"/>
    <x v="0"/>
    <x v="2"/>
    <x v="4"/>
    <x v="3"/>
    <x v="2"/>
    <x v="2"/>
  </r>
  <r>
    <x v="0"/>
    <s v="Kommunal"/>
    <x v="3"/>
    <x v="0"/>
    <x v="8"/>
    <x v="1"/>
    <x v="0"/>
    <x v="2"/>
    <x v="4"/>
    <x v="2"/>
    <x v="2"/>
    <x v="0"/>
    <x v="0"/>
    <x v="2"/>
    <x v="0"/>
    <x v="0"/>
    <x v="0"/>
    <x v="2"/>
    <x v="3"/>
    <x v="2"/>
    <x v="2"/>
    <x v="0"/>
    <x v="2"/>
    <x v="3"/>
    <x v="4"/>
    <x v="2"/>
    <x v="0"/>
    <x v="0"/>
    <x v="3"/>
    <x v="0"/>
    <x v="0"/>
    <x v="0"/>
    <x v="4"/>
    <x v="2"/>
    <x v="2"/>
    <x v="1"/>
    <x v="4"/>
    <x v="2"/>
    <x v="0"/>
    <x v="0"/>
    <x v="0"/>
    <x v="0"/>
    <x v="0"/>
    <x v="0"/>
    <x v="0"/>
    <x v="0"/>
    <x v="0"/>
    <x v="0"/>
    <x v="0"/>
    <x v="7"/>
    <x v="29"/>
    <x v="14"/>
    <x v="3"/>
    <x v="3"/>
    <x v="2"/>
    <x v="7"/>
    <x v="4"/>
    <x v="23"/>
    <x v="12"/>
    <x v="3"/>
  </r>
  <r>
    <x v="0"/>
    <s v="Kommunal"/>
    <x v="3"/>
    <x v="0"/>
    <x v="8"/>
    <x v="0"/>
    <x v="0"/>
    <x v="2"/>
    <x v="2"/>
    <x v="2"/>
    <x v="3"/>
    <x v="2"/>
    <x v="2"/>
    <x v="3"/>
    <x v="0"/>
    <x v="3"/>
    <x v="3"/>
    <x v="2"/>
    <x v="2"/>
    <x v="2"/>
    <x v="0"/>
    <x v="0"/>
    <x v="0"/>
    <x v="3"/>
    <x v="2"/>
    <x v="2"/>
    <x v="0"/>
    <x v="0"/>
    <x v="0"/>
    <x v="0"/>
    <x v="2"/>
    <x v="0"/>
    <x v="2"/>
    <x v="3"/>
    <x v="1"/>
    <x v="2"/>
    <x v="0"/>
    <x v="0"/>
    <x v="0"/>
    <x v="0"/>
    <x v="0"/>
    <x v="0"/>
    <x v="0"/>
    <x v="0"/>
    <x v="0"/>
    <x v="0"/>
    <x v="0"/>
    <x v="0"/>
    <x v="0"/>
    <x v="4"/>
    <x v="4"/>
    <x v="5"/>
    <x v="4"/>
    <x v="2"/>
    <x v="0"/>
    <x v="5"/>
    <x v="4"/>
    <x v="2"/>
    <x v="3"/>
    <x v="5"/>
  </r>
  <r>
    <x v="0"/>
    <s v="Kommunal"/>
    <x v="3"/>
    <x v="0"/>
    <x v="8"/>
    <x v="1"/>
    <x v="4"/>
    <x v="0"/>
    <x v="4"/>
    <x v="0"/>
    <x v="3"/>
    <x v="0"/>
    <x v="0"/>
    <x v="0"/>
    <x v="3"/>
    <x v="0"/>
    <x v="5"/>
    <x v="0"/>
    <x v="3"/>
    <x v="0"/>
    <x v="5"/>
    <x v="3"/>
    <x v="2"/>
    <x v="0"/>
    <x v="4"/>
    <x v="4"/>
    <x v="3"/>
    <x v="3"/>
    <x v="2"/>
    <x v="4"/>
    <x v="3"/>
    <x v="4"/>
    <x v="4"/>
    <x v="2"/>
    <x v="2"/>
    <x v="4"/>
    <x v="4"/>
    <x v="2"/>
    <x v="4"/>
    <x v="0"/>
    <x v="0"/>
    <x v="0"/>
    <x v="0"/>
    <x v="0"/>
    <x v="0"/>
    <x v="0"/>
    <x v="0"/>
    <x v="0"/>
    <x v="0"/>
    <x v="11"/>
    <x v="24"/>
    <x v="22"/>
    <x v="6"/>
    <x v="8"/>
    <x v="9"/>
    <x v="0"/>
    <x v="8"/>
    <x v="22"/>
    <x v="7"/>
    <x v="3"/>
  </r>
  <r>
    <x v="0"/>
    <s v="Kommunal"/>
    <x v="2"/>
    <x v="0"/>
    <x v="0"/>
    <x v="0"/>
    <x v="0"/>
    <x v="2"/>
    <x v="0"/>
    <x v="1"/>
    <x v="0"/>
    <x v="0"/>
    <x v="0"/>
    <x v="5"/>
    <x v="5"/>
    <x v="4"/>
    <x v="0"/>
    <x v="1"/>
    <x v="2"/>
    <x v="1"/>
    <x v="1"/>
    <x v="3"/>
    <x v="0"/>
    <x v="2"/>
    <x v="0"/>
    <x v="2"/>
    <x v="3"/>
    <x v="0"/>
    <x v="0"/>
    <x v="4"/>
    <x v="4"/>
    <x v="4"/>
    <x v="0"/>
    <x v="3"/>
    <x v="1"/>
    <x v="1"/>
    <x v="2"/>
    <x v="3"/>
    <x v="0"/>
    <x v="2"/>
    <x v="0"/>
    <x v="0"/>
    <x v="0"/>
    <x v="0"/>
    <x v="0"/>
    <x v="0"/>
    <x v="0"/>
    <x v="0"/>
    <x v="0"/>
    <x v="3"/>
    <x v="53"/>
    <x v="37"/>
    <x v="5"/>
    <x v="1"/>
    <x v="3"/>
    <x v="2"/>
    <x v="0"/>
    <x v="20"/>
    <x v="11"/>
    <x v="5"/>
  </r>
  <r>
    <x v="0"/>
    <s v="Kommunal"/>
    <x v="3"/>
    <x v="0"/>
    <x v="1"/>
    <x v="0"/>
    <x v="3"/>
    <x v="2"/>
    <x v="0"/>
    <x v="3"/>
    <x v="2"/>
    <x v="3"/>
    <x v="0"/>
    <x v="2"/>
    <x v="5"/>
    <x v="2"/>
    <x v="3"/>
    <x v="3"/>
    <x v="3"/>
    <x v="3"/>
    <x v="2"/>
    <x v="0"/>
    <x v="0"/>
    <x v="3"/>
    <x v="2"/>
    <x v="3"/>
    <x v="2"/>
    <x v="0"/>
    <x v="0"/>
    <x v="2"/>
    <x v="0"/>
    <x v="3"/>
    <x v="3"/>
    <x v="3"/>
    <x v="1"/>
    <x v="3"/>
    <x v="0"/>
    <x v="0"/>
    <x v="2"/>
    <x v="0"/>
    <x v="0"/>
    <x v="0"/>
    <x v="0"/>
    <x v="0"/>
    <x v="0"/>
    <x v="0"/>
    <x v="0"/>
    <x v="0"/>
    <x v="0"/>
    <x v="13"/>
    <x v="9"/>
    <x v="2"/>
    <x v="4"/>
    <x v="4"/>
    <x v="0"/>
    <x v="5"/>
    <x v="3"/>
    <x v="4"/>
    <x v="13"/>
    <x v="5"/>
  </r>
  <r>
    <x v="0"/>
    <s v="Kommunal"/>
    <x v="2"/>
    <x v="0"/>
    <x v="0"/>
    <x v="1"/>
    <x v="0"/>
    <x v="0"/>
    <x v="0"/>
    <x v="3"/>
    <x v="3"/>
    <x v="2"/>
    <x v="2"/>
    <x v="3"/>
    <x v="2"/>
    <x v="3"/>
    <x v="0"/>
    <x v="2"/>
    <x v="3"/>
    <x v="2"/>
    <x v="4"/>
    <x v="0"/>
    <x v="2"/>
    <x v="2"/>
    <x v="1"/>
    <x v="3"/>
    <x v="0"/>
    <x v="0"/>
    <x v="4"/>
    <x v="0"/>
    <x v="3"/>
    <x v="0"/>
    <x v="0"/>
    <x v="2"/>
    <x v="1"/>
    <x v="0"/>
    <x v="0"/>
    <x v="0"/>
    <x v="0"/>
    <x v="0"/>
    <x v="0"/>
    <x v="0"/>
    <x v="0"/>
    <x v="0"/>
    <x v="0"/>
    <x v="0"/>
    <x v="0"/>
    <x v="0"/>
    <x v="0"/>
    <x v="0"/>
    <x v="2"/>
    <x v="6"/>
    <x v="3"/>
    <x v="14"/>
    <x v="2"/>
    <x v="2"/>
    <x v="2"/>
    <x v="6"/>
    <x v="0"/>
    <x v="2"/>
  </r>
  <r>
    <x v="0"/>
    <s v="Kommunal"/>
    <x v="2"/>
    <x v="0"/>
    <x v="0"/>
    <x v="1"/>
    <x v="0"/>
    <x v="0"/>
    <x v="2"/>
    <x v="0"/>
    <x v="3"/>
    <x v="0"/>
    <x v="0"/>
    <x v="0"/>
    <x v="0"/>
    <x v="2"/>
    <x v="5"/>
    <x v="2"/>
    <x v="0"/>
    <x v="3"/>
    <x v="2"/>
    <x v="0"/>
    <x v="3"/>
    <x v="2"/>
    <x v="1"/>
    <x v="3"/>
    <x v="2"/>
    <x v="3"/>
    <x v="0"/>
    <x v="3"/>
    <x v="2"/>
    <x v="3"/>
    <x v="2"/>
    <x v="1"/>
    <x v="4"/>
    <x v="2"/>
    <x v="2"/>
    <x v="3"/>
    <x v="2"/>
    <x v="2"/>
    <x v="0"/>
    <x v="0"/>
    <x v="0"/>
    <x v="0"/>
    <x v="0"/>
    <x v="0"/>
    <x v="0"/>
    <x v="0"/>
    <x v="0"/>
    <x v="3"/>
    <x v="24"/>
    <x v="39"/>
    <x v="6"/>
    <x v="4"/>
    <x v="4"/>
    <x v="2"/>
    <x v="3"/>
    <x v="6"/>
    <x v="15"/>
    <x v="2"/>
  </r>
  <r>
    <x v="0"/>
    <s v="Kommunal"/>
    <x v="3"/>
    <x v="0"/>
    <x v="1"/>
    <x v="1"/>
    <x v="0"/>
    <x v="0"/>
    <x v="2"/>
    <x v="2"/>
    <x v="3"/>
    <x v="2"/>
    <x v="0"/>
    <x v="2"/>
    <x v="5"/>
    <x v="3"/>
    <x v="3"/>
    <x v="2"/>
    <x v="2"/>
    <x v="3"/>
    <x v="0"/>
    <x v="2"/>
    <x v="0"/>
    <x v="0"/>
    <x v="1"/>
    <x v="2"/>
    <x v="0"/>
    <x v="0"/>
    <x v="0"/>
    <x v="0"/>
    <x v="3"/>
    <x v="2"/>
    <x v="2"/>
    <x v="3"/>
    <x v="0"/>
    <x v="2"/>
    <x v="3"/>
    <x v="2"/>
    <x v="0"/>
    <x v="0"/>
    <x v="0"/>
    <x v="0"/>
    <x v="0"/>
    <x v="0"/>
    <x v="0"/>
    <x v="0"/>
    <x v="0"/>
    <x v="0"/>
    <x v="0"/>
    <x v="3"/>
    <x v="12"/>
    <x v="29"/>
    <x v="4"/>
    <x v="10"/>
    <x v="2"/>
    <x v="3"/>
    <x v="4"/>
    <x v="12"/>
    <x v="4"/>
    <x v="5"/>
  </r>
  <r>
    <x v="0"/>
    <s v="Kommunal"/>
    <x v="2"/>
    <x v="0"/>
    <x v="0"/>
    <x v="0"/>
    <x v="0"/>
    <x v="2"/>
    <x v="0"/>
    <x v="2"/>
    <x v="4"/>
    <x v="5"/>
    <x v="4"/>
    <x v="2"/>
    <x v="5"/>
    <x v="2"/>
    <x v="3"/>
    <x v="3"/>
    <x v="3"/>
    <x v="3"/>
    <x v="2"/>
    <x v="0"/>
    <x v="4"/>
    <x v="3"/>
    <x v="3"/>
    <x v="3"/>
    <x v="0"/>
    <x v="0"/>
    <x v="0"/>
    <x v="2"/>
    <x v="0"/>
    <x v="2"/>
    <x v="3"/>
    <x v="1"/>
    <x v="1"/>
    <x v="2"/>
    <x v="0"/>
    <x v="3"/>
    <x v="2"/>
    <x v="2"/>
    <x v="0"/>
    <x v="0"/>
    <x v="0"/>
    <x v="0"/>
    <x v="0"/>
    <x v="0"/>
    <x v="0"/>
    <x v="0"/>
    <x v="0"/>
    <x v="3"/>
    <x v="71"/>
    <x v="2"/>
    <x v="4"/>
    <x v="4"/>
    <x v="3"/>
    <x v="8"/>
    <x v="2"/>
    <x v="4"/>
    <x v="5"/>
    <x v="1"/>
  </r>
  <r>
    <x v="0"/>
    <s v="Kommunal"/>
    <x v="2"/>
    <x v="0"/>
    <x v="0"/>
    <x v="0"/>
    <x v="2"/>
    <x v="2"/>
    <x v="4"/>
    <x v="2"/>
    <x v="3"/>
    <x v="0"/>
    <x v="0"/>
    <x v="0"/>
    <x v="2"/>
    <x v="3"/>
    <x v="3"/>
    <x v="2"/>
    <x v="3"/>
    <x v="0"/>
    <x v="0"/>
    <x v="0"/>
    <x v="0"/>
    <x v="2"/>
    <x v="4"/>
    <x v="2"/>
    <x v="0"/>
    <x v="0"/>
    <x v="0"/>
    <x v="3"/>
    <x v="3"/>
    <x v="1"/>
    <x v="1"/>
    <x v="0"/>
    <x v="0"/>
    <x v="1"/>
    <x v="2"/>
    <x v="0"/>
    <x v="4"/>
    <x v="0"/>
    <x v="0"/>
    <x v="0"/>
    <x v="0"/>
    <x v="0"/>
    <x v="0"/>
    <x v="0"/>
    <x v="0"/>
    <x v="0"/>
    <x v="0"/>
    <x v="9"/>
    <x v="3"/>
    <x v="6"/>
    <x v="3"/>
    <x v="0"/>
    <x v="0"/>
    <x v="3"/>
    <x v="4"/>
    <x v="36"/>
    <x v="1"/>
    <x v="0"/>
  </r>
  <r>
    <x v="0"/>
    <s v="Kommunal"/>
    <x v="2"/>
    <x v="0"/>
    <x v="0"/>
    <x v="1"/>
    <x v="0"/>
    <x v="2"/>
    <x v="1"/>
    <x v="3"/>
    <x v="2"/>
    <x v="2"/>
    <x v="1"/>
    <x v="3"/>
    <x v="0"/>
    <x v="3"/>
    <x v="1"/>
    <x v="1"/>
    <x v="1"/>
    <x v="3"/>
    <x v="2"/>
    <x v="1"/>
    <x v="1"/>
    <x v="3"/>
    <x v="2"/>
    <x v="3"/>
    <x v="0"/>
    <x v="0"/>
    <x v="0"/>
    <x v="2"/>
    <x v="3"/>
    <x v="3"/>
    <x v="0"/>
    <x v="1"/>
    <x v="1"/>
    <x v="3"/>
    <x v="0"/>
    <x v="4"/>
    <x v="2"/>
    <x v="2"/>
    <x v="0"/>
    <x v="0"/>
    <x v="0"/>
    <x v="0"/>
    <x v="0"/>
    <x v="0"/>
    <x v="0"/>
    <x v="0"/>
    <x v="0"/>
    <x v="15"/>
    <x v="51"/>
    <x v="40"/>
    <x v="1"/>
    <x v="4"/>
    <x v="1"/>
    <x v="5"/>
    <x v="2"/>
    <x v="25"/>
    <x v="6"/>
    <x v="1"/>
  </r>
  <r>
    <x v="0"/>
    <s v="Kommunal"/>
    <x v="3"/>
    <x v="0"/>
    <x v="1"/>
    <x v="1"/>
    <x v="2"/>
    <x v="0"/>
    <x v="2"/>
    <x v="2"/>
    <x v="3"/>
    <x v="1"/>
    <x v="0"/>
    <x v="0"/>
    <x v="0"/>
    <x v="3"/>
    <x v="3"/>
    <x v="2"/>
    <x v="2"/>
    <x v="2"/>
    <x v="5"/>
    <x v="2"/>
    <x v="0"/>
    <x v="2"/>
    <x v="1"/>
    <x v="2"/>
    <x v="0"/>
    <x v="3"/>
    <x v="3"/>
    <x v="3"/>
    <x v="2"/>
    <x v="0"/>
    <x v="2"/>
    <x v="0"/>
    <x v="2"/>
    <x v="0"/>
    <x v="2"/>
    <x v="2"/>
    <x v="0"/>
    <x v="2"/>
    <x v="0"/>
    <x v="0"/>
    <x v="0"/>
    <x v="0"/>
    <x v="0"/>
    <x v="0"/>
    <x v="0"/>
    <x v="0"/>
    <x v="0"/>
    <x v="0"/>
    <x v="61"/>
    <x v="4"/>
    <x v="4"/>
    <x v="13"/>
    <x v="2"/>
    <x v="2"/>
    <x v="4"/>
    <x v="46"/>
    <x v="3"/>
    <x v="3"/>
  </r>
  <r>
    <x v="0"/>
    <s v="Kommunal"/>
    <x v="3"/>
    <x v="0"/>
    <x v="1"/>
    <x v="0"/>
    <x v="3"/>
    <x v="4"/>
    <x v="2"/>
    <x v="4"/>
    <x v="3"/>
    <x v="3"/>
    <x v="2"/>
    <x v="0"/>
    <x v="0"/>
    <x v="3"/>
    <x v="0"/>
    <x v="3"/>
    <x v="4"/>
    <x v="3"/>
    <x v="4"/>
    <x v="0"/>
    <x v="0"/>
    <x v="3"/>
    <x v="2"/>
    <x v="2"/>
    <x v="0"/>
    <x v="0"/>
    <x v="0"/>
    <x v="2"/>
    <x v="0"/>
    <x v="2"/>
    <x v="2"/>
    <x v="0"/>
    <x v="1"/>
    <x v="3"/>
    <x v="0"/>
    <x v="0"/>
    <x v="0"/>
    <x v="0"/>
    <x v="0"/>
    <x v="0"/>
    <x v="0"/>
    <x v="0"/>
    <x v="0"/>
    <x v="0"/>
    <x v="0"/>
    <x v="0"/>
    <x v="0"/>
    <x v="18"/>
    <x v="46"/>
    <x v="6"/>
    <x v="7"/>
    <x v="17"/>
    <x v="0"/>
    <x v="5"/>
    <x v="4"/>
    <x v="4"/>
    <x v="4"/>
    <x v="5"/>
  </r>
  <r>
    <x v="0"/>
    <s v="Kommunal"/>
    <x v="3"/>
    <x v="0"/>
    <x v="1"/>
    <x v="1"/>
    <x v="0"/>
    <x v="0"/>
    <x v="0"/>
    <x v="3"/>
    <x v="2"/>
    <x v="3"/>
    <x v="0"/>
    <x v="3"/>
    <x v="0"/>
    <x v="3"/>
    <x v="0"/>
    <x v="3"/>
    <x v="2"/>
    <x v="2"/>
    <x v="2"/>
    <x v="1"/>
    <x v="1"/>
    <x v="1"/>
    <x v="0"/>
    <x v="3"/>
    <x v="2"/>
    <x v="0"/>
    <x v="0"/>
    <x v="1"/>
    <x v="1"/>
    <x v="1"/>
    <x v="1"/>
    <x v="0"/>
    <x v="0"/>
    <x v="1"/>
    <x v="1"/>
    <x v="1"/>
    <x v="1"/>
    <x v="1"/>
    <x v="0"/>
    <x v="0"/>
    <x v="0"/>
    <x v="0"/>
    <x v="0"/>
    <x v="0"/>
    <x v="0"/>
    <x v="0"/>
    <x v="0"/>
    <x v="0"/>
    <x v="9"/>
    <x v="4"/>
    <x v="5"/>
    <x v="3"/>
    <x v="1"/>
    <x v="1"/>
    <x v="3"/>
    <x v="4"/>
    <x v="1"/>
    <x v="0"/>
  </r>
  <r>
    <x v="0"/>
    <s v="Kommunal"/>
    <x v="3"/>
    <x v="0"/>
    <x v="1"/>
    <x v="0"/>
    <x v="2"/>
    <x v="0"/>
    <x v="0"/>
    <x v="0"/>
    <x v="3"/>
    <x v="2"/>
    <x v="2"/>
    <x v="0"/>
    <x v="2"/>
    <x v="0"/>
    <x v="3"/>
    <x v="2"/>
    <x v="2"/>
    <x v="4"/>
    <x v="4"/>
    <x v="1"/>
    <x v="1"/>
    <x v="0"/>
    <x v="1"/>
    <x v="2"/>
    <x v="0"/>
    <x v="0"/>
    <x v="0"/>
    <x v="3"/>
    <x v="3"/>
    <x v="0"/>
    <x v="0"/>
    <x v="2"/>
    <x v="2"/>
    <x v="0"/>
    <x v="0"/>
    <x v="0"/>
    <x v="0"/>
    <x v="0"/>
    <x v="0"/>
    <x v="0"/>
    <x v="0"/>
    <x v="0"/>
    <x v="0"/>
    <x v="0"/>
    <x v="0"/>
    <x v="0"/>
    <x v="0"/>
    <x v="2"/>
    <x v="8"/>
    <x v="0"/>
    <x v="4"/>
    <x v="11"/>
    <x v="1"/>
    <x v="3"/>
    <x v="4"/>
    <x v="36"/>
    <x v="0"/>
    <x v="3"/>
  </r>
  <r>
    <x v="0"/>
    <s v="Kommunal"/>
    <x v="2"/>
    <x v="0"/>
    <x v="4"/>
    <x v="0"/>
    <x v="2"/>
    <x v="0"/>
    <x v="0"/>
    <x v="2"/>
    <x v="2"/>
    <x v="0"/>
    <x v="2"/>
    <x v="0"/>
    <x v="0"/>
    <x v="3"/>
    <x v="0"/>
    <x v="2"/>
    <x v="1"/>
    <x v="0"/>
    <x v="5"/>
    <x v="0"/>
    <x v="0"/>
    <x v="0"/>
    <x v="2"/>
    <x v="2"/>
    <x v="0"/>
    <x v="0"/>
    <x v="0"/>
    <x v="0"/>
    <x v="2"/>
    <x v="4"/>
    <x v="3"/>
    <x v="1"/>
    <x v="4"/>
    <x v="4"/>
    <x v="2"/>
    <x v="4"/>
    <x v="4"/>
    <x v="0"/>
    <x v="0"/>
    <x v="0"/>
    <x v="0"/>
    <x v="0"/>
    <x v="0"/>
    <x v="0"/>
    <x v="0"/>
    <x v="0"/>
    <x v="0"/>
    <x v="2"/>
    <x v="34"/>
    <x v="6"/>
    <x v="3"/>
    <x v="8"/>
    <x v="0"/>
    <x v="7"/>
    <x v="4"/>
    <x v="2"/>
    <x v="21"/>
    <x v="2"/>
  </r>
  <r>
    <x v="0"/>
    <s v="Kommunal"/>
    <x v="2"/>
    <x v="0"/>
    <x v="1"/>
    <x v="0"/>
    <x v="3"/>
    <x v="1"/>
    <x v="2"/>
    <x v="3"/>
    <x v="3"/>
    <x v="2"/>
    <x v="0"/>
    <x v="3"/>
    <x v="5"/>
    <x v="3"/>
    <x v="3"/>
    <x v="3"/>
    <x v="1"/>
    <x v="4"/>
    <x v="0"/>
    <x v="3"/>
    <x v="0"/>
    <x v="2"/>
    <x v="2"/>
    <x v="3"/>
    <x v="0"/>
    <x v="1"/>
    <x v="1"/>
    <x v="2"/>
    <x v="2"/>
    <x v="0"/>
    <x v="2"/>
    <x v="4"/>
    <x v="1"/>
    <x v="2"/>
    <x v="3"/>
    <x v="3"/>
    <x v="2"/>
    <x v="2"/>
    <x v="0"/>
    <x v="0"/>
    <x v="0"/>
    <x v="0"/>
    <x v="0"/>
    <x v="0"/>
    <x v="0"/>
    <x v="0"/>
    <x v="0"/>
    <x v="10"/>
    <x v="7"/>
    <x v="23"/>
    <x v="5"/>
    <x v="9"/>
    <x v="3"/>
    <x v="4"/>
    <x v="2"/>
    <x v="2"/>
    <x v="3"/>
    <x v="9"/>
  </r>
  <r>
    <x v="0"/>
    <s v="Kommunal"/>
    <x v="2"/>
    <x v="0"/>
    <x v="5"/>
    <x v="1"/>
    <x v="0"/>
    <x v="2"/>
    <x v="0"/>
    <x v="0"/>
    <x v="3"/>
    <x v="4"/>
    <x v="0"/>
    <x v="0"/>
    <x v="0"/>
    <x v="3"/>
    <x v="3"/>
    <x v="2"/>
    <x v="2"/>
    <x v="4"/>
    <x v="0"/>
    <x v="4"/>
    <x v="0"/>
    <x v="0"/>
    <x v="4"/>
    <x v="3"/>
    <x v="2"/>
    <x v="0"/>
    <x v="4"/>
    <x v="2"/>
    <x v="0"/>
    <x v="4"/>
    <x v="2"/>
    <x v="4"/>
    <x v="2"/>
    <x v="4"/>
    <x v="4"/>
    <x v="2"/>
    <x v="3"/>
    <x v="4"/>
    <x v="0"/>
    <x v="0"/>
    <x v="0"/>
    <x v="0"/>
    <x v="0"/>
    <x v="0"/>
    <x v="0"/>
    <x v="0"/>
    <x v="0"/>
    <x v="3"/>
    <x v="23"/>
    <x v="4"/>
    <x v="4"/>
    <x v="9"/>
    <x v="4"/>
    <x v="0"/>
    <x v="3"/>
    <x v="24"/>
    <x v="8"/>
    <x v="7"/>
  </r>
  <r>
    <x v="0"/>
    <s v="Kommunal"/>
    <x v="2"/>
    <x v="0"/>
    <x v="1"/>
    <x v="1"/>
    <x v="2"/>
    <x v="2"/>
    <x v="4"/>
    <x v="4"/>
    <x v="2"/>
    <x v="4"/>
    <x v="1"/>
    <x v="4"/>
    <x v="4"/>
    <x v="3"/>
    <x v="1"/>
    <x v="0"/>
    <x v="0"/>
    <x v="1"/>
    <x v="3"/>
    <x v="2"/>
    <x v="2"/>
    <x v="0"/>
    <x v="1"/>
    <x v="3"/>
    <x v="0"/>
    <x v="2"/>
    <x v="4"/>
    <x v="4"/>
    <x v="3"/>
    <x v="0"/>
    <x v="4"/>
    <x v="3"/>
    <x v="2"/>
    <x v="4"/>
    <x v="0"/>
    <x v="4"/>
    <x v="4"/>
    <x v="3"/>
    <x v="0"/>
    <x v="0"/>
    <x v="0"/>
    <x v="0"/>
    <x v="0"/>
    <x v="0"/>
    <x v="0"/>
    <x v="0"/>
    <x v="0"/>
    <x v="9"/>
    <x v="63"/>
    <x v="41"/>
    <x v="0"/>
    <x v="6"/>
    <x v="7"/>
    <x v="3"/>
    <x v="2"/>
    <x v="30"/>
    <x v="12"/>
    <x v="2"/>
  </r>
  <r>
    <x v="0"/>
    <s v="Kommunal"/>
    <x v="2"/>
    <x v="0"/>
    <x v="0"/>
    <x v="0"/>
    <x v="2"/>
    <x v="2"/>
    <x v="2"/>
    <x v="3"/>
    <x v="2"/>
    <x v="2"/>
    <x v="0"/>
    <x v="2"/>
    <x v="5"/>
    <x v="2"/>
    <x v="0"/>
    <x v="2"/>
    <x v="2"/>
    <x v="3"/>
    <x v="2"/>
    <x v="3"/>
    <x v="4"/>
    <x v="3"/>
    <x v="2"/>
    <x v="3"/>
    <x v="5"/>
    <x v="0"/>
    <x v="0"/>
    <x v="2"/>
    <x v="2"/>
    <x v="3"/>
    <x v="3"/>
    <x v="1"/>
    <x v="3"/>
    <x v="2"/>
    <x v="2"/>
    <x v="0"/>
    <x v="0"/>
    <x v="0"/>
    <x v="0"/>
    <x v="0"/>
    <x v="0"/>
    <x v="0"/>
    <x v="0"/>
    <x v="0"/>
    <x v="0"/>
    <x v="0"/>
    <x v="0"/>
    <x v="3"/>
    <x v="5"/>
    <x v="19"/>
    <x v="4"/>
    <x v="4"/>
    <x v="8"/>
    <x v="5"/>
    <x v="7"/>
    <x v="0"/>
    <x v="13"/>
    <x v="8"/>
  </r>
  <r>
    <x v="0"/>
    <s v="Kommunal"/>
    <x v="2"/>
    <x v="0"/>
    <x v="5"/>
    <x v="0"/>
    <x v="2"/>
    <x v="0"/>
    <x v="0"/>
    <x v="2"/>
    <x v="3"/>
    <x v="0"/>
    <x v="0"/>
    <x v="5"/>
    <x v="4"/>
    <x v="0"/>
    <x v="5"/>
    <x v="0"/>
    <x v="3"/>
    <x v="0"/>
    <x v="5"/>
    <x v="2"/>
    <x v="0"/>
    <x v="0"/>
    <x v="4"/>
    <x v="3"/>
    <x v="0"/>
    <x v="0"/>
    <x v="0"/>
    <x v="2"/>
    <x v="2"/>
    <x v="4"/>
    <x v="2"/>
    <x v="4"/>
    <x v="4"/>
    <x v="0"/>
    <x v="2"/>
    <x v="2"/>
    <x v="4"/>
    <x v="4"/>
    <x v="0"/>
    <x v="0"/>
    <x v="0"/>
    <x v="0"/>
    <x v="0"/>
    <x v="0"/>
    <x v="0"/>
    <x v="0"/>
    <x v="0"/>
    <x v="2"/>
    <x v="3"/>
    <x v="22"/>
    <x v="6"/>
    <x v="8"/>
    <x v="2"/>
    <x v="0"/>
    <x v="2"/>
    <x v="0"/>
    <x v="8"/>
    <x v="6"/>
  </r>
  <r>
    <x v="0"/>
    <s v="Kommunal"/>
    <x v="2"/>
    <x v="0"/>
    <x v="5"/>
    <x v="1"/>
    <x v="0"/>
    <x v="0"/>
    <x v="4"/>
    <x v="2"/>
    <x v="3"/>
    <x v="2"/>
    <x v="0"/>
    <x v="3"/>
    <x v="0"/>
    <x v="3"/>
    <x v="0"/>
    <x v="3"/>
    <x v="3"/>
    <x v="2"/>
    <x v="0"/>
    <x v="3"/>
    <x v="4"/>
    <x v="3"/>
    <x v="1"/>
    <x v="3"/>
    <x v="2"/>
    <x v="0"/>
    <x v="0"/>
    <x v="2"/>
    <x v="2"/>
    <x v="3"/>
    <x v="0"/>
    <x v="3"/>
    <x v="1"/>
    <x v="2"/>
    <x v="4"/>
    <x v="0"/>
    <x v="0"/>
    <x v="0"/>
    <x v="0"/>
    <x v="0"/>
    <x v="0"/>
    <x v="0"/>
    <x v="0"/>
    <x v="0"/>
    <x v="0"/>
    <x v="0"/>
    <x v="0"/>
    <x v="9"/>
    <x v="12"/>
    <x v="4"/>
    <x v="4"/>
    <x v="2"/>
    <x v="8"/>
    <x v="4"/>
    <x v="3"/>
    <x v="0"/>
    <x v="6"/>
    <x v="5"/>
  </r>
  <r>
    <x v="0"/>
    <s v="Kommunal"/>
    <x v="2"/>
    <x v="0"/>
    <x v="0"/>
    <x v="0"/>
    <x v="0"/>
    <x v="2"/>
    <x v="3"/>
    <x v="3"/>
    <x v="2"/>
    <x v="2"/>
    <x v="0"/>
    <x v="0"/>
    <x v="0"/>
    <x v="3"/>
    <x v="0"/>
    <x v="3"/>
    <x v="3"/>
    <x v="2"/>
    <x v="0"/>
    <x v="0"/>
    <x v="0"/>
    <x v="0"/>
    <x v="2"/>
    <x v="0"/>
    <x v="3"/>
    <x v="0"/>
    <x v="4"/>
    <x v="0"/>
    <x v="2"/>
    <x v="3"/>
    <x v="3"/>
    <x v="1"/>
    <x v="3"/>
    <x v="0"/>
    <x v="2"/>
    <x v="0"/>
    <x v="2"/>
    <x v="4"/>
    <x v="0"/>
    <x v="0"/>
    <x v="0"/>
    <x v="0"/>
    <x v="0"/>
    <x v="0"/>
    <x v="0"/>
    <x v="0"/>
    <x v="0"/>
    <x v="6"/>
    <x v="5"/>
    <x v="6"/>
    <x v="4"/>
    <x v="2"/>
    <x v="0"/>
    <x v="7"/>
    <x v="5"/>
    <x v="15"/>
    <x v="13"/>
    <x v="8"/>
  </r>
  <r>
    <x v="0"/>
    <s v="Kommunal"/>
    <x v="2"/>
    <x v="0"/>
    <x v="0"/>
    <x v="0"/>
    <x v="0"/>
    <x v="2"/>
    <x v="2"/>
    <x v="3"/>
    <x v="2"/>
    <x v="2"/>
    <x v="0"/>
    <x v="3"/>
    <x v="0"/>
    <x v="3"/>
    <x v="3"/>
    <x v="3"/>
    <x v="2"/>
    <x v="2"/>
    <x v="0"/>
    <x v="0"/>
    <x v="4"/>
    <x v="3"/>
    <x v="2"/>
    <x v="3"/>
    <x v="2"/>
    <x v="0"/>
    <x v="0"/>
    <x v="2"/>
    <x v="0"/>
    <x v="2"/>
    <x v="3"/>
    <x v="3"/>
    <x v="1"/>
    <x v="2"/>
    <x v="0"/>
    <x v="0"/>
    <x v="2"/>
    <x v="2"/>
    <x v="0"/>
    <x v="0"/>
    <x v="0"/>
    <x v="0"/>
    <x v="0"/>
    <x v="0"/>
    <x v="0"/>
    <x v="0"/>
    <x v="0"/>
    <x v="4"/>
    <x v="5"/>
    <x v="5"/>
    <x v="5"/>
    <x v="2"/>
    <x v="3"/>
    <x v="5"/>
    <x v="3"/>
    <x v="4"/>
    <x v="5"/>
    <x v="5"/>
  </r>
  <r>
    <x v="0"/>
    <s v="Kommunal"/>
    <x v="2"/>
    <x v="0"/>
    <x v="5"/>
    <x v="1"/>
    <x v="0"/>
    <x v="0"/>
    <x v="0"/>
    <x v="2"/>
    <x v="3"/>
    <x v="2"/>
    <x v="5"/>
    <x v="2"/>
    <x v="5"/>
    <x v="3"/>
    <x v="0"/>
    <x v="3"/>
    <x v="2"/>
    <x v="4"/>
    <x v="0"/>
    <x v="0"/>
    <x v="2"/>
    <x v="3"/>
    <x v="1"/>
    <x v="4"/>
    <x v="4"/>
    <x v="2"/>
    <x v="3"/>
    <x v="3"/>
    <x v="3"/>
    <x v="0"/>
    <x v="2"/>
    <x v="2"/>
    <x v="1"/>
    <x v="4"/>
    <x v="4"/>
    <x v="2"/>
    <x v="3"/>
    <x v="4"/>
    <x v="0"/>
    <x v="0"/>
    <x v="0"/>
    <x v="0"/>
    <x v="0"/>
    <x v="0"/>
    <x v="0"/>
    <x v="0"/>
    <x v="0"/>
    <x v="0"/>
    <x v="72"/>
    <x v="23"/>
    <x v="5"/>
    <x v="9"/>
    <x v="2"/>
    <x v="4"/>
    <x v="6"/>
    <x v="8"/>
    <x v="3"/>
    <x v="2"/>
  </r>
  <r>
    <x v="0"/>
    <s v="Kommunal"/>
    <x v="2"/>
    <x v="0"/>
    <x v="5"/>
    <x v="1"/>
    <x v="2"/>
    <x v="0"/>
    <x v="2"/>
    <x v="0"/>
    <x v="3"/>
    <x v="0"/>
    <x v="4"/>
    <x v="0"/>
    <x v="1"/>
    <x v="0"/>
    <x v="4"/>
    <x v="2"/>
    <x v="3"/>
    <x v="3"/>
    <x v="4"/>
    <x v="0"/>
    <x v="0"/>
    <x v="0"/>
    <x v="1"/>
    <x v="0"/>
    <x v="3"/>
    <x v="0"/>
    <x v="2"/>
    <x v="2"/>
    <x v="0"/>
    <x v="0"/>
    <x v="0"/>
    <x v="0"/>
    <x v="0"/>
    <x v="0"/>
    <x v="4"/>
    <x v="2"/>
    <x v="3"/>
    <x v="3"/>
    <x v="0"/>
    <x v="0"/>
    <x v="0"/>
    <x v="0"/>
    <x v="0"/>
    <x v="0"/>
    <x v="0"/>
    <x v="0"/>
    <x v="0"/>
    <x v="0"/>
    <x v="19"/>
    <x v="42"/>
    <x v="3"/>
    <x v="17"/>
    <x v="0"/>
    <x v="3"/>
    <x v="5"/>
    <x v="12"/>
    <x v="0"/>
    <x v="0"/>
  </r>
  <r>
    <x v="0"/>
    <s v="Kommunal"/>
    <x v="2"/>
    <x v="0"/>
    <x v="5"/>
    <x v="1"/>
    <x v="2"/>
    <x v="2"/>
    <x v="0"/>
    <x v="2"/>
    <x v="3"/>
    <x v="2"/>
    <x v="0"/>
    <x v="0"/>
    <x v="0"/>
    <x v="3"/>
    <x v="3"/>
    <x v="3"/>
    <x v="3"/>
    <x v="2"/>
    <x v="0"/>
    <x v="0"/>
    <x v="0"/>
    <x v="2"/>
    <x v="1"/>
    <x v="0"/>
    <x v="3"/>
    <x v="3"/>
    <x v="0"/>
    <x v="0"/>
    <x v="2"/>
    <x v="2"/>
    <x v="3"/>
    <x v="3"/>
    <x v="1"/>
    <x v="2"/>
    <x v="2"/>
    <x v="2"/>
    <x v="4"/>
    <x v="4"/>
    <x v="0"/>
    <x v="0"/>
    <x v="0"/>
    <x v="0"/>
    <x v="0"/>
    <x v="0"/>
    <x v="0"/>
    <x v="0"/>
    <x v="0"/>
    <x v="0"/>
    <x v="12"/>
    <x v="4"/>
    <x v="4"/>
    <x v="2"/>
    <x v="0"/>
    <x v="2"/>
    <x v="5"/>
    <x v="15"/>
    <x v="5"/>
    <x v="5"/>
  </r>
  <r>
    <x v="0"/>
    <s v="Kommunal"/>
    <x v="2"/>
    <x v="0"/>
    <x v="1"/>
    <x v="0"/>
    <x v="3"/>
    <x v="2"/>
    <x v="2"/>
    <x v="3"/>
    <x v="2"/>
    <x v="3"/>
    <x v="0"/>
    <x v="2"/>
    <x v="0"/>
    <x v="2"/>
    <x v="3"/>
    <x v="3"/>
    <x v="2"/>
    <x v="2"/>
    <x v="0"/>
    <x v="0"/>
    <x v="0"/>
    <x v="3"/>
    <x v="2"/>
    <x v="3"/>
    <x v="0"/>
    <x v="0"/>
    <x v="0"/>
    <x v="2"/>
    <x v="0"/>
    <x v="2"/>
    <x v="3"/>
    <x v="3"/>
    <x v="3"/>
    <x v="2"/>
    <x v="0"/>
    <x v="0"/>
    <x v="0"/>
    <x v="0"/>
    <x v="0"/>
    <x v="0"/>
    <x v="0"/>
    <x v="0"/>
    <x v="0"/>
    <x v="0"/>
    <x v="0"/>
    <x v="0"/>
    <x v="0"/>
    <x v="5"/>
    <x v="9"/>
    <x v="19"/>
    <x v="5"/>
    <x v="2"/>
    <x v="0"/>
    <x v="5"/>
    <x v="2"/>
    <x v="4"/>
    <x v="5"/>
    <x v="1"/>
  </r>
  <r>
    <x v="0"/>
    <s v="Kommunal"/>
    <x v="2"/>
    <x v="0"/>
    <x v="5"/>
    <x v="0"/>
    <x v="0"/>
    <x v="0"/>
    <x v="1"/>
    <x v="2"/>
    <x v="2"/>
    <x v="0"/>
    <x v="2"/>
    <x v="3"/>
    <x v="2"/>
    <x v="2"/>
    <x v="3"/>
    <x v="2"/>
    <x v="1"/>
    <x v="0"/>
    <x v="5"/>
    <x v="0"/>
    <x v="2"/>
    <x v="2"/>
    <x v="1"/>
    <x v="0"/>
    <x v="5"/>
    <x v="0"/>
    <x v="0"/>
    <x v="0"/>
    <x v="2"/>
    <x v="4"/>
    <x v="2"/>
    <x v="3"/>
    <x v="1"/>
    <x v="2"/>
    <x v="2"/>
    <x v="3"/>
    <x v="0"/>
    <x v="4"/>
    <x v="0"/>
    <x v="0"/>
    <x v="0"/>
    <x v="0"/>
    <x v="0"/>
    <x v="0"/>
    <x v="0"/>
    <x v="0"/>
    <x v="0"/>
    <x v="16"/>
    <x v="34"/>
    <x v="9"/>
    <x v="3"/>
    <x v="8"/>
    <x v="2"/>
    <x v="2"/>
    <x v="2"/>
    <x v="2"/>
    <x v="8"/>
    <x v="5"/>
  </r>
  <r>
    <x v="0"/>
    <s v="Kommunal"/>
    <x v="2"/>
    <x v="0"/>
    <x v="5"/>
    <x v="0"/>
    <x v="3"/>
    <x v="2"/>
    <x v="0"/>
    <x v="2"/>
    <x v="2"/>
    <x v="2"/>
    <x v="0"/>
    <x v="3"/>
    <x v="0"/>
    <x v="2"/>
    <x v="0"/>
    <x v="3"/>
    <x v="4"/>
    <x v="4"/>
    <x v="0"/>
    <x v="3"/>
    <x v="4"/>
    <x v="3"/>
    <x v="2"/>
    <x v="0"/>
    <x v="0"/>
    <x v="0"/>
    <x v="0"/>
    <x v="2"/>
    <x v="0"/>
    <x v="3"/>
    <x v="3"/>
    <x v="1"/>
    <x v="1"/>
    <x v="3"/>
    <x v="0"/>
    <x v="0"/>
    <x v="2"/>
    <x v="2"/>
    <x v="0"/>
    <x v="0"/>
    <x v="0"/>
    <x v="0"/>
    <x v="0"/>
    <x v="0"/>
    <x v="0"/>
    <x v="0"/>
    <x v="0"/>
    <x v="13"/>
    <x v="7"/>
    <x v="9"/>
    <x v="7"/>
    <x v="9"/>
    <x v="8"/>
    <x v="5"/>
    <x v="0"/>
    <x v="4"/>
    <x v="13"/>
    <x v="1"/>
  </r>
  <r>
    <x v="0"/>
    <s v="Kommunal"/>
    <x v="2"/>
    <x v="0"/>
    <x v="1"/>
    <x v="0"/>
    <x v="0"/>
    <x v="2"/>
    <x v="0"/>
    <x v="3"/>
    <x v="3"/>
    <x v="2"/>
    <x v="2"/>
    <x v="2"/>
    <x v="2"/>
    <x v="3"/>
    <x v="0"/>
    <x v="3"/>
    <x v="3"/>
    <x v="3"/>
    <x v="0"/>
    <x v="0"/>
    <x v="0"/>
    <x v="2"/>
    <x v="0"/>
    <x v="3"/>
    <x v="2"/>
    <x v="0"/>
    <x v="0"/>
    <x v="2"/>
    <x v="0"/>
    <x v="3"/>
    <x v="3"/>
    <x v="2"/>
    <x v="1"/>
    <x v="3"/>
    <x v="4"/>
    <x v="2"/>
    <x v="0"/>
    <x v="0"/>
    <x v="0"/>
    <x v="0"/>
    <x v="0"/>
    <x v="0"/>
    <x v="0"/>
    <x v="0"/>
    <x v="0"/>
    <x v="0"/>
    <x v="0"/>
    <x v="3"/>
    <x v="2"/>
    <x v="4"/>
    <x v="4"/>
    <x v="10"/>
    <x v="0"/>
    <x v="2"/>
    <x v="3"/>
    <x v="4"/>
    <x v="13"/>
    <x v="2"/>
  </r>
  <r>
    <x v="0"/>
    <s v="Kommunal"/>
    <x v="2"/>
    <x v="0"/>
    <x v="0"/>
    <x v="0"/>
    <x v="0"/>
    <x v="2"/>
    <x v="4"/>
    <x v="3"/>
    <x v="2"/>
    <x v="0"/>
    <x v="4"/>
    <x v="3"/>
    <x v="0"/>
    <x v="3"/>
    <x v="3"/>
    <x v="3"/>
    <x v="2"/>
    <x v="0"/>
    <x v="5"/>
    <x v="0"/>
    <x v="0"/>
    <x v="3"/>
    <x v="1"/>
    <x v="3"/>
    <x v="2"/>
    <x v="0"/>
    <x v="0"/>
    <x v="2"/>
    <x v="0"/>
    <x v="2"/>
    <x v="3"/>
    <x v="3"/>
    <x v="1"/>
    <x v="0"/>
    <x v="0"/>
    <x v="0"/>
    <x v="2"/>
    <x v="2"/>
    <x v="0"/>
    <x v="0"/>
    <x v="0"/>
    <x v="0"/>
    <x v="0"/>
    <x v="0"/>
    <x v="0"/>
    <x v="0"/>
    <x v="0"/>
    <x v="7"/>
    <x v="73"/>
    <x v="5"/>
    <x v="5"/>
    <x v="8"/>
    <x v="0"/>
    <x v="4"/>
    <x v="3"/>
    <x v="4"/>
    <x v="5"/>
    <x v="5"/>
  </r>
  <r>
    <x v="0"/>
    <s v="Kommunal"/>
    <x v="3"/>
    <x v="0"/>
    <x v="8"/>
    <x v="0"/>
    <x v="0"/>
    <x v="0"/>
    <x v="0"/>
    <x v="2"/>
    <x v="1"/>
    <x v="2"/>
    <x v="0"/>
    <x v="0"/>
    <x v="2"/>
    <x v="0"/>
    <x v="5"/>
    <x v="2"/>
    <x v="3"/>
    <x v="3"/>
    <x v="1"/>
    <x v="0"/>
    <x v="1"/>
    <x v="3"/>
    <x v="1"/>
    <x v="2"/>
    <x v="3"/>
    <x v="0"/>
    <x v="0"/>
    <x v="3"/>
    <x v="1"/>
    <x v="1"/>
    <x v="2"/>
    <x v="4"/>
    <x v="2"/>
    <x v="2"/>
    <x v="0"/>
    <x v="2"/>
    <x v="3"/>
    <x v="0"/>
    <x v="0"/>
    <x v="0"/>
    <x v="0"/>
    <x v="0"/>
    <x v="0"/>
    <x v="0"/>
    <x v="0"/>
    <x v="0"/>
    <x v="0"/>
    <x v="0"/>
    <x v="40"/>
    <x v="15"/>
    <x v="3"/>
    <x v="4"/>
    <x v="0"/>
    <x v="4"/>
    <x v="0"/>
    <x v="48"/>
    <x v="11"/>
    <x v="7"/>
  </r>
  <r>
    <x v="0"/>
    <s v="Kommunal"/>
    <x v="3"/>
    <x v="0"/>
    <x v="1"/>
    <x v="1"/>
    <x v="2"/>
    <x v="2"/>
    <x v="1"/>
    <x v="2"/>
    <x v="2"/>
    <x v="2"/>
    <x v="2"/>
    <x v="3"/>
    <x v="0"/>
    <x v="3"/>
    <x v="0"/>
    <x v="2"/>
    <x v="2"/>
    <x v="2"/>
    <x v="0"/>
    <x v="2"/>
    <x v="0"/>
    <x v="2"/>
    <x v="2"/>
    <x v="0"/>
    <x v="3"/>
    <x v="0"/>
    <x v="0"/>
    <x v="0"/>
    <x v="2"/>
    <x v="2"/>
    <x v="2"/>
    <x v="3"/>
    <x v="0"/>
    <x v="2"/>
    <x v="0"/>
    <x v="0"/>
    <x v="0"/>
    <x v="0"/>
    <x v="0"/>
    <x v="0"/>
    <x v="0"/>
    <x v="0"/>
    <x v="0"/>
    <x v="0"/>
    <x v="0"/>
    <x v="0"/>
    <x v="0"/>
    <x v="16"/>
    <x v="2"/>
    <x v="4"/>
    <x v="4"/>
    <x v="2"/>
    <x v="2"/>
    <x v="4"/>
    <x v="5"/>
    <x v="2"/>
    <x v="4"/>
    <x v="5"/>
  </r>
  <r>
    <x v="0"/>
    <s v="Kommunal"/>
    <x v="2"/>
    <x v="0"/>
    <x v="0"/>
    <x v="1"/>
    <x v="2"/>
    <x v="0"/>
    <x v="0"/>
    <x v="0"/>
    <x v="3"/>
    <x v="0"/>
    <x v="4"/>
    <x v="3"/>
    <x v="2"/>
    <x v="0"/>
    <x v="5"/>
    <x v="2"/>
    <x v="0"/>
    <x v="2"/>
    <x v="0"/>
    <x v="0"/>
    <x v="0"/>
    <x v="2"/>
    <x v="1"/>
    <x v="2"/>
    <x v="0"/>
    <x v="3"/>
    <x v="4"/>
    <x v="0"/>
    <x v="2"/>
    <x v="2"/>
    <x v="0"/>
    <x v="2"/>
    <x v="2"/>
    <x v="4"/>
    <x v="2"/>
    <x v="2"/>
    <x v="4"/>
    <x v="0"/>
    <x v="0"/>
    <x v="0"/>
    <x v="0"/>
    <x v="0"/>
    <x v="0"/>
    <x v="0"/>
    <x v="0"/>
    <x v="0"/>
    <x v="0"/>
    <x v="2"/>
    <x v="19"/>
    <x v="7"/>
    <x v="6"/>
    <x v="2"/>
    <x v="0"/>
    <x v="2"/>
    <x v="4"/>
    <x v="32"/>
    <x v="2"/>
    <x v="3"/>
  </r>
  <r>
    <x v="0"/>
    <s v="Kommunal"/>
    <x v="2"/>
    <x v="0"/>
    <x v="5"/>
    <x v="0"/>
    <x v="2"/>
    <x v="0"/>
    <x v="0"/>
    <x v="2"/>
    <x v="3"/>
    <x v="0"/>
    <x v="2"/>
    <x v="0"/>
    <x v="0"/>
    <x v="3"/>
    <x v="0"/>
    <x v="2"/>
    <x v="0"/>
    <x v="0"/>
    <x v="4"/>
    <x v="3"/>
    <x v="0"/>
    <x v="0"/>
    <x v="1"/>
    <x v="2"/>
    <x v="0"/>
    <x v="0"/>
    <x v="3"/>
    <x v="0"/>
    <x v="3"/>
    <x v="4"/>
    <x v="4"/>
    <x v="2"/>
    <x v="4"/>
    <x v="0"/>
    <x v="4"/>
    <x v="2"/>
    <x v="4"/>
    <x v="3"/>
    <x v="0"/>
    <x v="0"/>
    <x v="0"/>
    <x v="0"/>
    <x v="0"/>
    <x v="0"/>
    <x v="0"/>
    <x v="0"/>
    <x v="0"/>
    <x v="2"/>
    <x v="8"/>
    <x v="6"/>
    <x v="6"/>
    <x v="7"/>
    <x v="3"/>
    <x v="3"/>
    <x v="4"/>
    <x v="5"/>
    <x v="7"/>
    <x v="7"/>
  </r>
  <r>
    <x v="0"/>
    <s v="Kommunal"/>
    <x v="2"/>
    <x v="0"/>
    <x v="1"/>
    <x v="0"/>
    <x v="2"/>
    <x v="0"/>
    <x v="0"/>
    <x v="3"/>
    <x v="2"/>
    <x v="2"/>
    <x v="0"/>
    <x v="3"/>
    <x v="0"/>
    <x v="3"/>
    <x v="3"/>
    <x v="3"/>
    <x v="3"/>
    <x v="2"/>
    <x v="2"/>
    <x v="0"/>
    <x v="0"/>
    <x v="3"/>
    <x v="2"/>
    <x v="2"/>
    <x v="0"/>
    <x v="3"/>
    <x v="0"/>
    <x v="0"/>
    <x v="2"/>
    <x v="2"/>
    <x v="0"/>
    <x v="1"/>
    <x v="1"/>
    <x v="2"/>
    <x v="0"/>
    <x v="0"/>
    <x v="0"/>
    <x v="2"/>
    <x v="0"/>
    <x v="0"/>
    <x v="0"/>
    <x v="0"/>
    <x v="0"/>
    <x v="0"/>
    <x v="0"/>
    <x v="0"/>
    <x v="0"/>
    <x v="2"/>
    <x v="5"/>
    <x v="5"/>
    <x v="4"/>
    <x v="3"/>
    <x v="0"/>
    <x v="5"/>
    <x v="4"/>
    <x v="15"/>
    <x v="2"/>
    <x v="1"/>
  </r>
  <r>
    <x v="0"/>
    <s v="Kommunal"/>
    <x v="2"/>
    <x v="0"/>
    <x v="1"/>
    <x v="0"/>
    <x v="2"/>
    <x v="0"/>
    <x v="2"/>
    <x v="3"/>
    <x v="1"/>
    <x v="2"/>
    <x v="0"/>
    <x v="0"/>
    <x v="2"/>
    <x v="3"/>
    <x v="5"/>
    <x v="3"/>
    <x v="2"/>
    <x v="4"/>
    <x v="4"/>
    <x v="2"/>
    <x v="0"/>
    <x v="2"/>
    <x v="1"/>
    <x v="2"/>
    <x v="0"/>
    <x v="0"/>
    <x v="0"/>
    <x v="0"/>
    <x v="2"/>
    <x v="0"/>
    <x v="0"/>
    <x v="0"/>
    <x v="0"/>
    <x v="1"/>
    <x v="4"/>
    <x v="4"/>
    <x v="0"/>
    <x v="2"/>
    <x v="0"/>
    <x v="0"/>
    <x v="0"/>
    <x v="0"/>
    <x v="0"/>
    <x v="0"/>
    <x v="0"/>
    <x v="0"/>
    <x v="0"/>
    <x v="0"/>
    <x v="66"/>
    <x v="34"/>
    <x v="5"/>
    <x v="11"/>
    <x v="2"/>
    <x v="2"/>
    <x v="4"/>
    <x v="2"/>
    <x v="0"/>
    <x v="0"/>
  </r>
  <r>
    <x v="0"/>
    <s v="Kommunal"/>
    <x v="2"/>
    <x v="0"/>
    <x v="3"/>
    <x v="1"/>
    <x v="2"/>
    <x v="0"/>
    <x v="2"/>
    <x v="3"/>
    <x v="3"/>
    <x v="2"/>
    <x v="4"/>
    <x v="3"/>
    <x v="2"/>
    <x v="0"/>
    <x v="4"/>
    <x v="3"/>
    <x v="3"/>
    <x v="3"/>
    <x v="4"/>
    <x v="3"/>
    <x v="2"/>
    <x v="2"/>
    <x v="2"/>
    <x v="0"/>
    <x v="4"/>
    <x v="0"/>
    <x v="0"/>
    <x v="0"/>
    <x v="2"/>
    <x v="0"/>
    <x v="3"/>
    <x v="3"/>
    <x v="1"/>
    <x v="2"/>
    <x v="0"/>
    <x v="0"/>
    <x v="0"/>
    <x v="4"/>
    <x v="0"/>
    <x v="0"/>
    <x v="0"/>
    <x v="0"/>
    <x v="0"/>
    <x v="0"/>
    <x v="0"/>
    <x v="0"/>
    <x v="0"/>
    <x v="0"/>
    <x v="56"/>
    <x v="15"/>
    <x v="4"/>
    <x v="17"/>
    <x v="9"/>
    <x v="4"/>
    <x v="8"/>
    <x v="2"/>
    <x v="10"/>
    <x v="5"/>
  </r>
  <r>
    <x v="0"/>
    <s v="Kommunal"/>
    <x v="2"/>
    <x v="0"/>
    <x v="3"/>
    <x v="0"/>
    <x v="0"/>
    <x v="0"/>
    <x v="0"/>
    <x v="0"/>
    <x v="3"/>
    <x v="0"/>
    <x v="4"/>
    <x v="3"/>
    <x v="2"/>
    <x v="0"/>
    <x v="5"/>
    <x v="2"/>
    <x v="0"/>
    <x v="0"/>
    <x v="5"/>
    <x v="3"/>
    <x v="4"/>
    <x v="0"/>
    <x v="4"/>
    <x v="2"/>
    <x v="3"/>
    <x v="0"/>
    <x v="0"/>
    <x v="2"/>
    <x v="3"/>
    <x v="4"/>
    <x v="4"/>
    <x v="2"/>
    <x v="0"/>
    <x v="0"/>
    <x v="1"/>
    <x v="4"/>
    <x v="3"/>
    <x v="1"/>
    <x v="0"/>
    <x v="0"/>
    <x v="0"/>
    <x v="0"/>
    <x v="0"/>
    <x v="0"/>
    <x v="0"/>
    <x v="0"/>
    <x v="0"/>
    <x v="0"/>
    <x v="19"/>
    <x v="7"/>
    <x v="6"/>
    <x v="8"/>
    <x v="8"/>
    <x v="0"/>
    <x v="0"/>
    <x v="25"/>
    <x v="7"/>
    <x v="3"/>
  </r>
  <r>
    <x v="0"/>
    <s v="Kommunal"/>
    <x v="2"/>
    <x v="0"/>
    <x v="5"/>
    <x v="0"/>
    <x v="0"/>
    <x v="4"/>
    <x v="0"/>
    <x v="2"/>
    <x v="3"/>
    <x v="2"/>
    <x v="2"/>
    <x v="3"/>
    <x v="0"/>
    <x v="3"/>
    <x v="3"/>
    <x v="0"/>
    <x v="1"/>
    <x v="0"/>
    <x v="1"/>
    <x v="3"/>
    <x v="4"/>
    <x v="0"/>
    <x v="1"/>
    <x v="5"/>
    <x v="5"/>
    <x v="0"/>
    <x v="0"/>
    <x v="2"/>
    <x v="2"/>
    <x v="1"/>
    <x v="2"/>
    <x v="1"/>
    <x v="1"/>
    <x v="2"/>
    <x v="2"/>
    <x v="0"/>
    <x v="0"/>
    <x v="4"/>
    <x v="0"/>
    <x v="0"/>
    <x v="0"/>
    <x v="0"/>
    <x v="0"/>
    <x v="0"/>
    <x v="0"/>
    <x v="0"/>
    <x v="0"/>
    <x v="13"/>
    <x v="4"/>
    <x v="5"/>
    <x v="0"/>
    <x v="6"/>
    <x v="8"/>
    <x v="3"/>
    <x v="9"/>
    <x v="0"/>
    <x v="11"/>
    <x v="1"/>
  </r>
  <r>
    <x v="0"/>
    <s v="Kommunal"/>
    <x v="2"/>
    <x v="0"/>
    <x v="1"/>
    <x v="1"/>
    <x v="2"/>
    <x v="0"/>
    <x v="2"/>
    <x v="3"/>
    <x v="3"/>
    <x v="2"/>
    <x v="2"/>
    <x v="0"/>
    <x v="0"/>
    <x v="0"/>
    <x v="5"/>
    <x v="2"/>
    <x v="2"/>
    <x v="2"/>
    <x v="0"/>
    <x v="0"/>
    <x v="0"/>
    <x v="2"/>
    <x v="2"/>
    <x v="3"/>
    <x v="0"/>
    <x v="0"/>
    <x v="4"/>
    <x v="2"/>
    <x v="2"/>
    <x v="0"/>
    <x v="0"/>
    <x v="3"/>
    <x v="3"/>
    <x v="2"/>
    <x v="0"/>
    <x v="2"/>
    <x v="0"/>
    <x v="2"/>
    <x v="0"/>
    <x v="0"/>
    <x v="0"/>
    <x v="0"/>
    <x v="0"/>
    <x v="0"/>
    <x v="0"/>
    <x v="0"/>
    <x v="0"/>
    <x v="0"/>
    <x v="2"/>
    <x v="7"/>
    <x v="4"/>
    <x v="2"/>
    <x v="0"/>
    <x v="4"/>
    <x v="2"/>
    <x v="10"/>
    <x v="0"/>
    <x v="1"/>
  </r>
  <r>
    <x v="0"/>
    <s v="Kommunal"/>
    <x v="2"/>
    <x v="0"/>
    <x v="1"/>
    <x v="0"/>
    <x v="0"/>
    <x v="0"/>
    <x v="1"/>
    <x v="2"/>
    <x v="3"/>
    <x v="0"/>
    <x v="0"/>
    <x v="0"/>
    <x v="0"/>
    <x v="0"/>
    <x v="0"/>
    <x v="0"/>
    <x v="2"/>
    <x v="4"/>
    <x v="0"/>
    <x v="0"/>
    <x v="0"/>
    <x v="2"/>
    <x v="0"/>
    <x v="2"/>
    <x v="2"/>
    <x v="0"/>
    <x v="0"/>
    <x v="0"/>
    <x v="2"/>
    <x v="1"/>
    <x v="1"/>
    <x v="3"/>
    <x v="0"/>
    <x v="3"/>
    <x v="0"/>
    <x v="0"/>
    <x v="0"/>
    <x v="0"/>
    <x v="0"/>
    <x v="0"/>
    <x v="0"/>
    <x v="0"/>
    <x v="0"/>
    <x v="0"/>
    <x v="0"/>
    <x v="0"/>
    <x v="0"/>
    <x v="16"/>
    <x v="3"/>
    <x v="0"/>
    <x v="2"/>
    <x v="9"/>
    <x v="0"/>
    <x v="2"/>
    <x v="2"/>
    <x v="2"/>
    <x v="1"/>
    <x v="5"/>
  </r>
  <r>
    <x v="0"/>
    <s v="Kommunal"/>
    <x v="3"/>
    <x v="0"/>
    <x v="1"/>
    <x v="0"/>
    <x v="0"/>
    <x v="0"/>
    <x v="1"/>
    <x v="3"/>
    <x v="3"/>
    <x v="2"/>
    <x v="0"/>
    <x v="3"/>
    <x v="5"/>
    <x v="3"/>
    <x v="0"/>
    <x v="3"/>
    <x v="3"/>
    <x v="4"/>
    <x v="2"/>
    <x v="0"/>
    <x v="0"/>
    <x v="3"/>
    <x v="0"/>
    <x v="2"/>
    <x v="2"/>
    <x v="0"/>
    <x v="0"/>
    <x v="0"/>
    <x v="2"/>
    <x v="2"/>
    <x v="3"/>
    <x v="3"/>
    <x v="0"/>
    <x v="2"/>
    <x v="4"/>
    <x v="4"/>
    <x v="0"/>
    <x v="2"/>
    <x v="0"/>
    <x v="0"/>
    <x v="0"/>
    <x v="0"/>
    <x v="0"/>
    <x v="0"/>
    <x v="0"/>
    <x v="0"/>
    <x v="0"/>
    <x v="16"/>
    <x v="7"/>
    <x v="5"/>
    <x v="4"/>
    <x v="12"/>
    <x v="0"/>
    <x v="5"/>
    <x v="2"/>
    <x v="2"/>
    <x v="5"/>
    <x v="5"/>
  </r>
  <r>
    <x v="0"/>
    <s v="Kommunal"/>
    <x v="2"/>
    <x v="0"/>
    <x v="1"/>
    <x v="0"/>
    <x v="2"/>
    <x v="2"/>
    <x v="2"/>
    <x v="0"/>
    <x v="0"/>
    <x v="0"/>
    <x v="0"/>
    <x v="5"/>
    <x v="0"/>
    <x v="3"/>
    <x v="0"/>
    <x v="0"/>
    <x v="2"/>
    <x v="0"/>
    <x v="2"/>
    <x v="0"/>
    <x v="0"/>
    <x v="0"/>
    <x v="0"/>
    <x v="3"/>
    <x v="0"/>
    <x v="0"/>
    <x v="0"/>
    <x v="2"/>
    <x v="3"/>
    <x v="1"/>
    <x v="0"/>
    <x v="4"/>
    <x v="0"/>
    <x v="2"/>
    <x v="4"/>
    <x v="2"/>
    <x v="3"/>
    <x v="2"/>
    <x v="0"/>
    <x v="0"/>
    <x v="0"/>
    <x v="0"/>
    <x v="0"/>
    <x v="0"/>
    <x v="0"/>
    <x v="0"/>
    <x v="0"/>
    <x v="3"/>
    <x v="0"/>
    <x v="35"/>
    <x v="2"/>
    <x v="5"/>
    <x v="0"/>
    <x v="0"/>
    <x v="2"/>
    <x v="25"/>
    <x v="18"/>
    <x v="6"/>
  </r>
  <r>
    <x v="0"/>
    <s v="Kommunal"/>
    <x v="2"/>
    <x v="0"/>
    <x v="1"/>
    <x v="1"/>
    <x v="0"/>
    <x v="2"/>
    <x v="0"/>
    <x v="0"/>
    <x v="3"/>
    <x v="2"/>
    <x v="0"/>
    <x v="0"/>
    <x v="4"/>
    <x v="3"/>
    <x v="3"/>
    <x v="2"/>
    <x v="3"/>
    <x v="1"/>
    <x v="0"/>
    <x v="0"/>
    <x v="0"/>
    <x v="2"/>
    <x v="1"/>
    <x v="3"/>
    <x v="2"/>
    <x v="0"/>
    <x v="4"/>
    <x v="0"/>
    <x v="3"/>
    <x v="3"/>
    <x v="0"/>
    <x v="0"/>
    <x v="0"/>
    <x v="2"/>
    <x v="2"/>
    <x v="4"/>
    <x v="4"/>
    <x v="0"/>
    <x v="0"/>
    <x v="0"/>
    <x v="0"/>
    <x v="0"/>
    <x v="0"/>
    <x v="0"/>
    <x v="0"/>
    <x v="0"/>
    <x v="0"/>
    <x v="3"/>
    <x v="3"/>
    <x v="35"/>
    <x v="3"/>
    <x v="17"/>
    <x v="0"/>
    <x v="2"/>
    <x v="3"/>
    <x v="6"/>
    <x v="6"/>
    <x v="0"/>
  </r>
  <r>
    <x v="0"/>
    <s v="Kommunal"/>
    <x v="2"/>
    <x v="0"/>
    <x v="1"/>
    <x v="0"/>
    <x v="0"/>
    <x v="1"/>
    <x v="0"/>
    <x v="0"/>
    <x v="2"/>
    <x v="3"/>
    <x v="0"/>
    <x v="0"/>
    <x v="0"/>
    <x v="3"/>
    <x v="3"/>
    <x v="3"/>
    <x v="3"/>
    <x v="4"/>
    <x v="2"/>
    <x v="0"/>
    <x v="0"/>
    <x v="3"/>
    <x v="1"/>
    <x v="0"/>
    <x v="0"/>
    <x v="0"/>
    <x v="0"/>
    <x v="0"/>
    <x v="0"/>
    <x v="2"/>
    <x v="3"/>
    <x v="3"/>
    <x v="1"/>
    <x v="2"/>
    <x v="2"/>
    <x v="4"/>
    <x v="0"/>
    <x v="2"/>
    <x v="0"/>
    <x v="0"/>
    <x v="0"/>
    <x v="0"/>
    <x v="0"/>
    <x v="0"/>
    <x v="0"/>
    <x v="0"/>
    <x v="0"/>
    <x v="16"/>
    <x v="39"/>
    <x v="4"/>
    <x v="4"/>
    <x v="12"/>
    <x v="0"/>
    <x v="4"/>
    <x v="0"/>
    <x v="0"/>
    <x v="5"/>
    <x v="5"/>
  </r>
  <r>
    <x v="0"/>
    <s v="Kommunal"/>
    <x v="2"/>
    <x v="0"/>
    <x v="0"/>
    <x v="1"/>
    <x v="2"/>
    <x v="0"/>
    <x v="4"/>
    <x v="0"/>
    <x v="3"/>
    <x v="4"/>
    <x v="4"/>
    <x v="3"/>
    <x v="0"/>
    <x v="3"/>
    <x v="3"/>
    <x v="0"/>
    <x v="3"/>
    <x v="4"/>
    <x v="0"/>
    <x v="3"/>
    <x v="0"/>
    <x v="0"/>
    <x v="4"/>
    <x v="5"/>
    <x v="5"/>
    <x v="0"/>
    <x v="0"/>
    <x v="2"/>
    <x v="0"/>
    <x v="2"/>
    <x v="3"/>
    <x v="3"/>
    <x v="2"/>
    <x v="2"/>
    <x v="2"/>
    <x v="2"/>
    <x v="2"/>
    <x v="0"/>
    <x v="0"/>
    <x v="0"/>
    <x v="0"/>
    <x v="0"/>
    <x v="0"/>
    <x v="0"/>
    <x v="0"/>
    <x v="0"/>
    <x v="0"/>
    <x v="12"/>
    <x v="32"/>
    <x v="5"/>
    <x v="6"/>
    <x v="9"/>
    <x v="3"/>
    <x v="0"/>
    <x v="9"/>
    <x v="4"/>
    <x v="5"/>
    <x v="2"/>
  </r>
  <r>
    <x v="0"/>
    <s v="Kommunal"/>
    <x v="2"/>
    <x v="0"/>
    <x v="1"/>
    <x v="1"/>
    <x v="2"/>
    <x v="3"/>
    <x v="4"/>
    <x v="0"/>
    <x v="0"/>
    <x v="4"/>
    <x v="2"/>
    <x v="5"/>
    <x v="2"/>
    <x v="0"/>
    <x v="5"/>
    <x v="0"/>
    <x v="2"/>
    <x v="0"/>
    <x v="5"/>
    <x v="2"/>
    <x v="2"/>
    <x v="0"/>
    <x v="4"/>
    <x v="0"/>
    <x v="0"/>
    <x v="3"/>
    <x v="3"/>
    <x v="4"/>
    <x v="2"/>
    <x v="4"/>
    <x v="2"/>
    <x v="4"/>
    <x v="4"/>
    <x v="0"/>
    <x v="2"/>
    <x v="2"/>
    <x v="4"/>
    <x v="2"/>
    <x v="0"/>
    <x v="0"/>
    <x v="0"/>
    <x v="0"/>
    <x v="0"/>
    <x v="0"/>
    <x v="0"/>
    <x v="0"/>
    <x v="0"/>
    <x v="11"/>
    <x v="54"/>
    <x v="28"/>
    <x v="2"/>
    <x v="8"/>
    <x v="7"/>
    <x v="0"/>
    <x v="0"/>
    <x v="49"/>
    <x v="8"/>
    <x v="6"/>
  </r>
  <r>
    <x v="0"/>
    <s v="Kommunal"/>
    <x v="2"/>
    <x v="0"/>
    <x v="3"/>
    <x v="0"/>
    <x v="4"/>
    <x v="0"/>
    <x v="2"/>
    <x v="2"/>
    <x v="3"/>
    <x v="3"/>
    <x v="0"/>
    <x v="0"/>
    <x v="0"/>
    <x v="0"/>
    <x v="0"/>
    <x v="3"/>
    <x v="2"/>
    <x v="2"/>
    <x v="2"/>
    <x v="0"/>
    <x v="0"/>
    <x v="2"/>
    <x v="2"/>
    <x v="2"/>
    <x v="0"/>
    <x v="0"/>
    <x v="0"/>
    <x v="0"/>
    <x v="0"/>
    <x v="2"/>
    <x v="3"/>
    <x v="3"/>
    <x v="1"/>
    <x v="2"/>
    <x v="0"/>
    <x v="0"/>
    <x v="0"/>
    <x v="2"/>
    <x v="0"/>
    <x v="0"/>
    <x v="0"/>
    <x v="0"/>
    <x v="0"/>
    <x v="0"/>
    <x v="0"/>
    <x v="0"/>
    <x v="0"/>
    <x v="9"/>
    <x v="7"/>
    <x v="0"/>
    <x v="5"/>
    <x v="3"/>
    <x v="0"/>
    <x v="4"/>
    <x v="4"/>
    <x v="0"/>
    <x v="5"/>
    <x v="5"/>
  </r>
  <r>
    <x v="0"/>
    <s v="Kommunal"/>
    <x v="2"/>
    <x v="0"/>
    <x v="0"/>
    <x v="1"/>
    <x v="0"/>
    <x v="2"/>
    <x v="4"/>
    <x v="0"/>
    <x v="3"/>
    <x v="0"/>
    <x v="0"/>
    <x v="3"/>
    <x v="0"/>
    <x v="2"/>
    <x v="3"/>
    <x v="0"/>
    <x v="3"/>
    <x v="4"/>
    <x v="0"/>
    <x v="3"/>
    <x v="0"/>
    <x v="0"/>
    <x v="4"/>
    <x v="5"/>
    <x v="5"/>
    <x v="0"/>
    <x v="0"/>
    <x v="2"/>
    <x v="2"/>
    <x v="0"/>
    <x v="1"/>
    <x v="3"/>
    <x v="2"/>
    <x v="2"/>
    <x v="2"/>
    <x v="2"/>
    <x v="0"/>
    <x v="2"/>
    <x v="0"/>
    <x v="0"/>
    <x v="0"/>
    <x v="0"/>
    <x v="0"/>
    <x v="0"/>
    <x v="0"/>
    <x v="0"/>
    <x v="0"/>
    <x v="7"/>
    <x v="24"/>
    <x v="11"/>
    <x v="6"/>
    <x v="9"/>
    <x v="3"/>
    <x v="0"/>
    <x v="9"/>
    <x v="0"/>
    <x v="14"/>
    <x v="2"/>
  </r>
  <r>
    <x v="0"/>
    <s v="Kommunal"/>
    <x v="2"/>
    <x v="0"/>
    <x v="5"/>
    <x v="0"/>
    <x v="0"/>
    <x v="2"/>
    <x v="0"/>
    <x v="2"/>
    <x v="2"/>
    <x v="0"/>
    <x v="0"/>
    <x v="0"/>
    <x v="2"/>
    <x v="3"/>
    <x v="3"/>
    <x v="2"/>
    <x v="3"/>
    <x v="4"/>
    <x v="0"/>
    <x v="0"/>
    <x v="0"/>
    <x v="2"/>
    <x v="1"/>
    <x v="3"/>
    <x v="2"/>
    <x v="0"/>
    <x v="0"/>
    <x v="2"/>
    <x v="0"/>
    <x v="2"/>
    <x v="0"/>
    <x v="3"/>
    <x v="1"/>
    <x v="2"/>
    <x v="2"/>
    <x v="3"/>
    <x v="1"/>
    <x v="0"/>
    <x v="0"/>
    <x v="0"/>
    <x v="0"/>
    <x v="0"/>
    <x v="0"/>
    <x v="0"/>
    <x v="0"/>
    <x v="0"/>
    <x v="0"/>
    <x v="3"/>
    <x v="29"/>
    <x v="6"/>
    <x v="3"/>
    <x v="9"/>
    <x v="0"/>
    <x v="2"/>
    <x v="3"/>
    <x v="4"/>
    <x v="2"/>
    <x v="5"/>
  </r>
  <r>
    <x v="0"/>
    <s v="Kommunal"/>
    <x v="2"/>
    <x v="0"/>
    <x v="3"/>
    <x v="0"/>
    <x v="0"/>
    <x v="2"/>
    <x v="0"/>
    <x v="2"/>
    <x v="2"/>
    <x v="0"/>
    <x v="0"/>
    <x v="3"/>
    <x v="2"/>
    <x v="3"/>
    <x v="3"/>
    <x v="3"/>
    <x v="2"/>
    <x v="4"/>
    <x v="4"/>
    <x v="0"/>
    <x v="0"/>
    <x v="2"/>
    <x v="2"/>
    <x v="3"/>
    <x v="0"/>
    <x v="0"/>
    <x v="0"/>
    <x v="2"/>
    <x v="0"/>
    <x v="3"/>
    <x v="0"/>
    <x v="3"/>
    <x v="1"/>
    <x v="2"/>
    <x v="4"/>
    <x v="4"/>
    <x v="0"/>
    <x v="0"/>
    <x v="0"/>
    <x v="0"/>
    <x v="0"/>
    <x v="0"/>
    <x v="0"/>
    <x v="0"/>
    <x v="0"/>
    <x v="0"/>
    <x v="0"/>
    <x v="3"/>
    <x v="29"/>
    <x v="4"/>
    <x v="5"/>
    <x v="11"/>
    <x v="0"/>
    <x v="4"/>
    <x v="2"/>
    <x v="4"/>
    <x v="6"/>
    <x v="5"/>
  </r>
  <r>
    <x v="0"/>
    <s v="Kommunal"/>
    <x v="2"/>
    <x v="0"/>
    <x v="3"/>
    <x v="0"/>
    <x v="0"/>
    <x v="0"/>
    <x v="2"/>
    <x v="2"/>
    <x v="3"/>
    <x v="0"/>
    <x v="2"/>
    <x v="0"/>
    <x v="2"/>
    <x v="0"/>
    <x v="3"/>
    <x v="4"/>
    <x v="4"/>
    <x v="4"/>
    <x v="0"/>
    <x v="1"/>
    <x v="0"/>
    <x v="0"/>
    <x v="4"/>
    <x v="2"/>
    <x v="2"/>
    <x v="0"/>
    <x v="0"/>
    <x v="0"/>
    <x v="2"/>
    <x v="2"/>
    <x v="2"/>
    <x v="1"/>
    <x v="1"/>
    <x v="0"/>
    <x v="4"/>
    <x v="3"/>
    <x v="2"/>
    <x v="2"/>
    <x v="0"/>
    <x v="0"/>
    <x v="0"/>
    <x v="0"/>
    <x v="0"/>
    <x v="0"/>
    <x v="0"/>
    <x v="0"/>
    <x v="0"/>
    <x v="3"/>
    <x v="8"/>
    <x v="0"/>
    <x v="8"/>
    <x v="9"/>
    <x v="0"/>
    <x v="0"/>
    <x v="2"/>
    <x v="2"/>
    <x v="4"/>
    <x v="1"/>
  </r>
  <r>
    <x v="0"/>
    <s v="Kommunal"/>
    <x v="2"/>
    <x v="0"/>
    <x v="5"/>
    <x v="0"/>
    <x v="2"/>
    <x v="0"/>
    <x v="4"/>
    <x v="2"/>
    <x v="2"/>
    <x v="0"/>
    <x v="0"/>
    <x v="3"/>
    <x v="0"/>
    <x v="0"/>
    <x v="0"/>
    <x v="0"/>
    <x v="3"/>
    <x v="4"/>
    <x v="0"/>
    <x v="0"/>
    <x v="4"/>
    <x v="0"/>
    <x v="2"/>
    <x v="3"/>
    <x v="0"/>
    <x v="0"/>
    <x v="0"/>
    <x v="2"/>
    <x v="2"/>
    <x v="0"/>
    <x v="4"/>
    <x v="2"/>
    <x v="4"/>
    <x v="3"/>
    <x v="2"/>
    <x v="2"/>
    <x v="0"/>
    <x v="0"/>
    <x v="0"/>
    <x v="0"/>
    <x v="0"/>
    <x v="0"/>
    <x v="0"/>
    <x v="0"/>
    <x v="0"/>
    <x v="0"/>
    <x v="0"/>
    <x v="12"/>
    <x v="29"/>
    <x v="3"/>
    <x v="6"/>
    <x v="9"/>
    <x v="3"/>
    <x v="7"/>
    <x v="2"/>
    <x v="0"/>
    <x v="12"/>
    <x v="7"/>
  </r>
  <r>
    <x v="0"/>
    <s v="Kommunal"/>
    <x v="2"/>
    <x v="0"/>
    <x v="3"/>
    <x v="0"/>
    <x v="4"/>
    <x v="0"/>
    <x v="0"/>
    <x v="2"/>
    <x v="3"/>
    <x v="4"/>
    <x v="2"/>
    <x v="0"/>
    <x v="2"/>
    <x v="0"/>
    <x v="0"/>
    <x v="3"/>
    <x v="3"/>
    <x v="4"/>
    <x v="4"/>
    <x v="0"/>
    <x v="0"/>
    <x v="2"/>
    <x v="1"/>
    <x v="2"/>
    <x v="0"/>
    <x v="2"/>
    <x v="3"/>
    <x v="3"/>
    <x v="3"/>
    <x v="0"/>
    <x v="0"/>
    <x v="2"/>
    <x v="2"/>
    <x v="0"/>
    <x v="2"/>
    <x v="4"/>
    <x v="4"/>
    <x v="4"/>
    <x v="0"/>
    <x v="0"/>
    <x v="0"/>
    <x v="0"/>
    <x v="0"/>
    <x v="0"/>
    <x v="0"/>
    <x v="0"/>
    <x v="0"/>
    <x v="12"/>
    <x v="36"/>
    <x v="7"/>
    <x v="4"/>
    <x v="11"/>
    <x v="0"/>
    <x v="2"/>
    <x v="4"/>
    <x v="8"/>
    <x v="0"/>
    <x v="3"/>
  </r>
  <r>
    <x v="0"/>
    <s v="Kommunal"/>
    <x v="2"/>
    <x v="0"/>
    <x v="5"/>
    <x v="0"/>
    <x v="0"/>
    <x v="2"/>
    <x v="2"/>
    <x v="3"/>
    <x v="3"/>
    <x v="2"/>
    <x v="2"/>
    <x v="0"/>
    <x v="2"/>
    <x v="0"/>
    <x v="0"/>
    <x v="2"/>
    <x v="3"/>
    <x v="0"/>
    <x v="2"/>
    <x v="0"/>
    <x v="0"/>
    <x v="2"/>
    <x v="1"/>
    <x v="3"/>
    <x v="0"/>
    <x v="0"/>
    <x v="0"/>
    <x v="0"/>
    <x v="2"/>
    <x v="2"/>
    <x v="3"/>
    <x v="3"/>
    <x v="1"/>
    <x v="0"/>
    <x v="2"/>
    <x v="4"/>
    <x v="0"/>
    <x v="0"/>
    <x v="0"/>
    <x v="0"/>
    <x v="0"/>
    <x v="0"/>
    <x v="0"/>
    <x v="0"/>
    <x v="0"/>
    <x v="0"/>
    <x v="0"/>
    <x v="4"/>
    <x v="2"/>
    <x v="7"/>
    <x v="3"/>
    <x v="5"/>
    <x v="0"/>
    <x v="2"/>
    <x v="2"/>
    <x v="2"/>
    <x v="5"/>
    <x v="5"/>
  </r>
  <r>
    <x v="0"/>
    <s v="Kommunal"/>
    <x v="2"/>
    <x v="0"/>
    <x v="1"/>
    <x v="1"/>
    <x v="0"/>
    <x v="2"/>
    <x v="1"/>
    <x v="1"/>
    <x v="2"/>
    <x v="2"/>
    <x v="4"/>
    <x v="3"/>
    <x v="5"/>
    <x v="3"/>
    <x v="0"/>
    <x v="2"/>
    <x v="0"/>
    <x v="3"/>
    <x v="2"/>
    <x v="0"/>
    <x v="0"/>
    <x v="3"/>
    <x v="3"/>
    <x v="3"/>
    <x v="0"/>
    <x v="0"/>
    <x v="0"/>
    <x v="2"/>
    <x v="0"/>
    <x v="2"/>
    <x v="3"/>
    <x v="1"/>
    <x v="0"/>
    <x v="2"/>
    <x v="1"/>
    <x v="2"/>
    <x v="0"/>
    <x v="2"/>
    <x v="0"/>
    <x v="0"/>
    <x v="0"/>
    <x v="0"/>
    <x v="0"/>
    <x v="0"/>
    <x v="0"/>
    <x v="0"/>
    <x v="0"/>
    <x v="15"/>
    <x v="74"/>
    <x v="5"/>
    <x v="6"/>
    <x v="4"/>
    <x v="0"/>
    <x v="8"/>
    <x v="2"/>
    <x v="4"/>
    <x v="5"/>
    <x v="8"/>
  </r>
  <r>
    <x v="0"/>
    <s v="Kommunal"/>
    <x v="2"/>
    <x v="0"/>
    <x v="5"/>
    <x v="1"/>
    <x v="2"/>
    <x v="0"/>
    <x v="1"/>
    <x v="2"/>
    <x v="1"/>
    <x v="0"/>
    <x v="0"/>
    <x v="0"/>
    <x v="2"/>
    <x v="0"/>
    <x v="1"/>
    <x v="3"/>
    <x v="3"/>
    <x v="1"/>
    <x v="1"/>
    <x v="1"/>
    <x v="1"/>
    <x v="1"/>
    <x v="1"/>
    <x v="0"/>
    <x v="1"/>
    <x v="1"/>
    <x v="1"/>
    <x v="1"/>
    <x v="1"/>
    <x v="1"/>
    <x v="1"/>
    <x v="0"/>
    <x v="0"/>
    <x v="1"/>
    <x v="1"/>
    <x v="1"/>
    <x v="1"/>
    <x v="1"/>
    <x v="0"/>
    <x v="0"/>
    <x v="0"/>
    <x v="0"/>
    <x v="0"/>
    <x v="0"/>
    <x v="0"/>
    <x v="0"/>
    <x v="0"/>
    <x v="2"/>
    <x v="23"/>
    <x v="24"/>
    <x v="4"/>
    <x v="1"/>
    <x v="1"/>
    <x v="2"/>
    <x v="5"/>
    <x v="1"/>
    <x v="1"/>
    <x v="0"/>
  </r>
  <r>
    <x v="0"/>
    <s v="Kommunal"/>
    <x v="2"/>
    <x v="0"/>
    <x v="1"/>
    <x v="0"/>
    <x v="0"/>
    <x v="1"/>
    <x v="0"/>
    <x v="3"/>
    <x v="2"/>
    <x v="2"/>
    <x v="0"/>
    <x v="3"/>
    <x v="0"/>
    <x v="3"/>
    <x v="0"/>
    <x v="3"/>
    <x v="2"/>
    <x v="2"/>
    <x v="0"/>
    <x v="0"/>
    <x v="0"/>
    <x v="3"/>
    <x v="3"/>
    <x v="3"/>
    <x v="2"/>
    <x v="3"/>
    <x v="4"/>
    <x v="2"/>
    <x v="0"/>
    <x v="2"/>
    <x v="3"/>
    <x v="3"/>
    <x v="1"/>
    <x v="3"/>
    <x v="3"/>
    <x v="0"/>
    <x v="4"/>
    <x v="4"/>
    <x v="0"/>
    <x v="0"/>
    <x v="0"/>
    <x v="0"/>
    <x v="0"/>
    <x v="0"/>
    <x v="0"/>
    <x v="0"/>
    <x v="0"/>
    <x v="16"/>
    <x v="5"/>
    <x v="4"/>
    <x v="5"/>
    <x v="2"/>
    <x v="0"/>
    <x v="8"/>
    <x v="3"/>
    <x v="50"/>
    <x v="5"/>
    <x v="5"/>
  </r>
  <r>
    <x v="0"/>
    <s v="Kommunal"/>
    <x v="2"/>
    <x v="0"/>
    <x v="3"/>
    <x v="0"/>
    <x v="3"/>
    <x v="0"/>
    <x v="0"/>
    <x v="2"/>
    <x v="3"/>
    <x v="2"/>
    <x v="0"/>
    <x v="0"/>
    <x v="0"/>
    <x v="3"/>
    <x v="5"/>
    <x v="2"/>
    <x v="3"/>
    <x v="0"/>
    <x v="5"/>
    <x v="0"/>
    <x v="4"/>
    <x v="3"/>
    <x v="4"/>
    <x v="3"/>
    <x v="2"/>
    <x v="1"/>
    <x v="0"/>
    <x v="2"/>
    <x v="3"/>
    <x v="1"/>
    <x v="4"/>
    <x v="0"/>
    <x v="0"/>
    <x v="3"/>
    <x v="4"/>
    <x v="4"/>
    <x v="0"/>
    <x v="0"/>
    <x v="0"/>
    <x v="0"/>
    <x v="0"/>
    <x v="0"/>
    <x v="0"/>
    <x v="0"/>
    <x v="0"/>
    <x v="0"/>
    <x v="0"/>
    <x v="22"/>
    <x v="12"/>
    <x v="35"/>
    <x v="3"/>
    <x v="8"/>
    <x v="3"/>
    <x v="7"/>
    <x v="3"/>
    <x v="48"/>
    <x v="7"/>
    <x v="0"/>
  </r>
  <r>
    <x v="0"/>
    <s v="Kommunal"/>
    <x v="2"/>
    <x v="0"/>
    <x v="3"/>
    <x v="1"/>
    <x v="0"/>
    <x v="0"/>
    <x v="4"/>
    <x v="2"/>
    <x v="2"/>
    <x v="2"/>
    <x v="0"/>
    <x v="3"/>
    <x v="0"/>
    <x v="2"/>
    <x v="3"/>
    <x v="2"/>
    <x v="2"/>
    <x v="2"/>
    <x v="0"/>
    <x v="0"/>
    <x v="2"/>
    <x v="0"/>
    <x v="1"/>
    <x v="2"/>
    <x v="5"/>
    <x v="0"/>
    <x v="0"/>
    <x v="0"/>
    <x v="2"/>
    <x v="2"/>
    <x v="0"/>
    <x v="3"/>
    <x v="3"/>
    <x v="2"/>
    <x v="0"/>
    <x v="4"/>
    <x v="0"/>
    <x v="0"/>
    <x v="0"/>
    <x v="0"/>
    <x v="0"/>
    <x v="0"/>
    <x v="0"/>
    <x v="0"/>
    <x v="0"/>
    <x v="0"/>
    <x v="0"/>
    <x v="9"/>
    <x v="7"/>
    <x v="11"/>
    <x v="4"/>
    <x v="2"/>
    <x v="2"/>
    <x v="3"/>
    <x v="3"/>
    <x v="2"/>
    <x v="2"/>
    <x v="1"/>
  </r>
  <r>
    <x v="0"/>
    <s v="Kommunal"/>
    <x v="2"/>
    <x v="0"/>
    <x v="3"/>
    <x v="0"/>
    <x v="0"/>
    <x v="0"/>
    <x v="4"/>
    <x v="2"/>
    <x v="2"/>
    <x v="0"/>
    <x v="2"/>
    <x v="0"/>
    <x v="0"/>
    <x v="3"/>
    <x v="5"/>
    <x v="3"/>
    <x v="3"/>
    <x v="4"/>
    <x v="4"/>
    <x v="2"/>
    <x v="2"/>
    <x v="2"/>
    <x v="1"/>
    <x v="2"/>
    <x v="0"/>
    <x v="0"/>
    <x v="0"/>
    <x v="0"/>
    <x v="2"/>
    <x v="2"/>
    <x v="0"/>
    <x v="3"/>
    <x v="4"/>
    <x v="2"/>
    <x v="0"/>
    <x v="4"/>
    <x v="0"/>
    <x v="0"/>
    <x v="0"/>
    <x v="0"/>
    <x v="0"/>
    <x v="0"/>
    <x v="0"/>
    <x v="0"/>
    <x v="0"/>
    <x v="0"/>
    <x v="0"/>
    <x v="9"/>
    <x v="34"/>
    <x v="35"/>
    <x v="4"/>
    <x v="11"/>
    <x v="7"/>
    <x v="2"/>
    <x v="4"/>
    <x v="2"/>
    <x v="2"/>
    <x v="9"/>
  </r>
  <r>
    <x v="0"/>
    <s v="Kommunal"/>
    <x v="2"/>
    <x v="0"/>
    <x v="3"/>
    <x v="0"/>
    <x v="0"/>
    <x v="2"/>
    <x v="4"/>
    <x v="2"/>
    <x v="0"/>
    <x v="4"/>
    <x v="2"/>
    <x v="0"/>
    <x v="1"/>
    <x v="0"/>
    <x v="0"/>
    <x v="2"/>
    <x v="3"/>
    <x v="4"/>
    <x v="0"/>
    <x v="2"/>
    <x v="2"/>
    <x v="0"/>
    <x v="4"/>
    <x v="3"/>
    <x v="2"/>
    <x v="0"/>
    <x v="0"/>
    <x v="2"/>
    <x v="0"/>
    <x v="2"/>
    <x v="3"/>
    <x v="2"/>
    <x v="2"/>
    <x v="0"/>
    <x v="4"/>
    <x v="4"/>
    <x v="3"/>
    <x v="4"/>
    <x v="0"/>
    <x v="0"/>
    <x v="0"/>
    <x v="0"/>
    <x v="0"/>
    <x v="0"/>
    <x v="0"/>
    <x v="0"/>
    <x v="0"/>
    <x v="7"/>
    <x v="21"/>
    <x v="24"/>
    <x v="3"/>
    <x v="9"/>
    <x v="7"/>
    <x v="0"/>
    <x v="3"/>
    <x v="4"/>
    <x v="5"/>
    <x v="3"/>
  </r>
  <r>
    <x v="0"/>
    <s v="Kommunal"/>
    <x v="2"/>
    <x v="0"/>
    <x v="3"/>
    <x v="1"/>
    <x v="2"/>
    <x v="0"/>
    <x v="4"/>
    <x v="2"/>
    <x v="2"/>
    <x v="2"/>
    <x v="0"/>
    <x v="0"/>
    <x v="0"/>
    <x v="0"/>
    <x v="3"/>
    <x v="1"/>
    <x v="2"/>
    <x v="2"/>
    <x v="2"/>
    <x v="0"/>
    <x v="0"/>
    <x v="2"/>
    <x v="0"/>
    <x v="3"/>
    <x v="2"/>
    <x v="0"/>
    <x v="0"/>
    <x v="0"/>
    <x v="2"/>
    <x v="1"/>
    <x v="3"/>
    <x v="2"/>
    <x v="0"/>
    <x v="2"/>
    <x v="0"/>
    <x v="0"/>
    <x v="0"/>
    <x v="0"/>
    <x v="0"/>
    <x v="0"/>
    <x v="0"/>
    <x v="0"/>
    <x v="0"/>
    <x v="0"/>
    <x v="0"/>
    <x v="0"/>
    <x v="0"/>
    <x v="12"/>
    <x v="7"/>
    <x v="3"/>
    <x v="5"/>
    <x v="3"/>
    <x v="0"/>
    <x v="2"/>
    <x v="3"/>
    <x v="2"/>
    <x v="6"/>
    <x v="3"/>
  </r>
  <r>
    <x v="0"/>
    <s v="Kommunal"/>
    <x v="2"/>
    <x v="0"/>
    <x v="4"/>
    <x v="0"/>
    <x v="2"/>
    <x v="0"/>
    <x v="0"/>
    <x v="2"/>
    <x v="3"/>
    <x v="0"/>
    <x v="5"/>
    <x v="5"/>
    <x v="4"/>
    <x v="0"/>
    <x v="5"/>
    <x v="1"/>
    <x v="1"/>
    <x v="0"/>
    <x v="4"/>
    <x v="1"/>
    <x v="1"/>
    <x v="2"/>
    <x v="1"/>
    <x v="2"/>
    <x v="0"/>
    <x v="2"/>
    <x v="3"/>
    <x v="2"/>
    <x v="0"/>
    <x v="2"/>
    <x v="3"/>
    <x v="3"/>
    <x v="1"/>
    <x v="2"/>
    <x v="2"/>
    <x v="0"/>
    <x v="2"/>
    <x v="0"/>
    <x v="0"/>
    <x v="0"/>
    <x v="0"/>
    <x v="0"/>
    <x v="0"/>
    <x v="0"/>
    <x v="0"/>
    <x v="0"/>
    <x v="0"/>
    <x v="2"/>
    <x v="37"/>
    <x v="22"/>
    <x v="1"/>
    <x v="7"/>
    <x v="1"/>
    <x v="2"/>
    <x v="4"/>
    <x v="12"/>
    <x v="5"/>
    <x v="5"/>
  </r>
  <r>
    <x v="0"/>
    <s v="Kommunal"/>
    <x v="2"/>
    <x v="0"/>
    <x v="3"/>
    <x v="1"/>
    <x v="0"/>
    <x v="0"/>
    <x v="4"/>
    <x v="2"/>
    <x v="0"/>
    <x v="0"/>
    <x v="2"/>
    <x v="0"/>
    <x v="2"/>
    <x v="3"/>
    <x v="3"/>
    <x v="2"/>
    <x v="3"/>
    <x v="4"/>
    <x v="0"/>
    <x v="0"/>
    <x v="2"/>
    <x v="0"/>
    <x v="4"/>
    <x v="0"/>
    <x v="2"/>
    <x v="0"/>
    <x v="0"/>
    <x v="2"/>
    <x v="0"/>
    <x v="3"/>
    <x v="4"/>
    <x v="1"/>
    <x v="2"/>
    <x v="0"/>
    <x v="0"/>
    <x v="3"/>
    <x v="2"/>
    <x v="0"/>
    <x v="0"/>
    <x v="0"/>
    <x v="0"/>
    <x v="0"/>
    <x v="0"/>
    <x v="0"/>
    <x v="0"/>
    <x v="0"/>
    <x v="0"/>
    <x v="9"/>
    <x v="30"/>
    <x v="6"/>
    <x v="3"/>
    <x v="9"/>
    <x v="2"/>
    <x v="0"/>
    <x v="4"/>
    <x v="4"/>
    <x v="18"/>
    <x v="4"/>
  </r>
  <r>
    <x v="0"/>
    <s v="Kommunal"/>
    <x v="2"/>
    <x v="0"/>
    <x v="3"/>
    <x v="0"/>
    <x v="0"/>
    <x v="0"/>
    <x v="2"/>
    <x v="0"/>
    <x v="3"/>
    <x v="0"/>
    <x v="0"/>
    <x v="0"/>
    <x v="2"/>
    <x v="0"/>
    <x v="3"/>
    <x v="2"/>
    <x v="3"/>
    <x v="4"/>
    <x v="0"/>
    <x v="3"/>
    <x v="4"/>
    <x v="2"/>
    <x v="1"/>
    <x v="3"/>
    <x v="5"/>
    <x v="0"/>
    <x v="0"/>
    <x v="2"/>
    <x v="0"/>
    <x v="2"/>
    <x v="0"/>
    <x v="3"/>
    <x v="3"/>
    <x v="3"/>
    <x v="4"/>
    <x v="4"/>
    <x v="0"/>
    <x v="0"/>
    <x v="0"/>
    <x v="0"/>
    <x v="0"/>
    <x v="0"/>
    <x v="0"/>
    <x v="0"/>
    <x v="0"/>
    <x v="0"/>
    <x v="0"/>
    <x v="3"/>
    <x v="24"/>
    <x v="0"/>
    <x v="3"/>
    <x v="9"/>
    <x v="8"/>
    <x v="2"/>
    <x v="7"/>
    <x v="4"/>
    <x v="2"/>
    <x v="1"/>
  </r>
  <r>
    <x v="0"/>
    <s v="Kommunal"/>
    <x v="2"/>
    <x v="0"/>
    <x v="0"/>
    <x v="0"/>
    <x v="2"/>
    <x v="2"/>
    <x v="1"/>
    <x v="1"/>
    <x v="3"/>
    <x v="2"/>
    <x v="0"/>
    <x v="3"/>
    <x v="0"/>
    <x v="3"/>
    <x v="0"/>
    <x v="1"/>
    <x v="1"/>
    <x v="1"/>
    <x v="2"/>
    <x v="1"/>
    <x v="1"/>
    <x v="1"/>
    <x v="0"/>
    <x v="3"/>
    <x v="2"/>
    <x v="1"/>
    <x v="1"/>
    <x v="0"/>
    <x v="1"/>
    <x v="1"/>
    <x v="1"/>
    <x v="3"/>
    <x v="0"/>
    <x v="2"/>
    <x v="1"/>
    <x v="4"/>
    <x v="1"/>
    <x v="2"/>
    <x v="0"/>
    <x v="0"/>
    <x v="0"/>
    <x v="0"/>
    <x v="0"/>
    <x v="0"/>
    <x v="0"/>
    <x v="0"/>
    <x v="0"/>
    <x v="16"/>
    <x v="40"/>
    <x v="4"/>
    <x v="1"/>
    <x v="4"/>
    <x v="1"/>
    <x v="1"/>
    <x v="3"/>
    <x v="51"/>
    <x v="1"/>
    <x v="5"/>
  </r>
  <r>
    <x v="0"/>
    <s v="Kommunal"/>
    <x v="5"/>
    <x v="0"/>
    <x v="5"/>
    <x v="1"/>
    <x v="3"/>
    <x v="2"/>
    <x v="2"/>
    <x v="4"/>
    <x v="2"/>
    <x v="3"/>
    <x v="4"/>
    <x v="2"/>
    <x v="5"/>
    <x v="2"/>
    <x v="3"/>
    <x v="4"/>
    <x v="2"/>
    <x v="3"/>
    <x v="0"/>
    <x v="0"/>
    <x v="0"/>
    <x v="2"/>
    <x v="1"/>
    <x v="2"/>
    <x v="0"/>
    <x v="2"/>
    <x v="3"/>
    <x v="0"/>
    <x v="2"/>
    <x v="2"/>
    <x v="0"/>
    <x v="2"/>
    <x v="1"/>
    <x v="2"/>
    <x v="4"/>
    <x v="2"/>
    <x v="3"/>
    <x v="3"/>
    <x v="0"/>
    <x v="0"/>
    <x v="0"/>
    <x v="0"/>
    <x v="0"/>
    <x v="0"/>
    <x v="0"/>
    <x v="0"/>
    <x v="0"/>
    <x v="5"/>
    <x v="63"/>
    <x v="2"/>
    <x v="7"/>
    <x v="10"/>
    <x v="0"/>
    <x v="2"/>
    <x v="4"/>
    <x v="42"/>
    <x v="2"/>
    <x v="2"/>
  </r>
  <r>
    <x v="0"/>
    <s v="Kommunal"/>
    <x v="5"/>
    <x v="0"/>
    <x v="5"/>
    <x v="0"/>
    <x v="0"/>
    <x v="0"/>
    <x v="3"/>
    <x v="2"/>
    <x v="3"/>
    <x v="3"/>
    <x v="4"/>
    <x v="5"/>
    <x v="0"/>
    <x v="3"/>
    <x v="2"/>
    <x v="2"/>
    <x v="2"/>
    <x v="2"/>
    <x v="0"/>
    <x v="0"/>
    <x v="3"/>
    <x v="2"/>
    <x v="4"/>
    <x v="2"/>
    <x v="3"/>
    <x v="2"/>
    <x v="0"/>
    <x v="0"/>
    <x v="3"/>
    <x v="4"/>
    <x v="2"/>
    <x v="2"/>
    <x v="2"/>
    <x v="0"/>
    <x v="0"/>
    <x v="3"/>
    <x v="0"/>
    <x v="2"/>
    <x v="0"/>
    <x v="0"/>
    <x v="0"/>
    <x v="0"/>
    <x v="0"/>
    <x v="0"/>
    <x v="0"/>
    <x v="0"/>
    <x v="0"/>
    <x v="13"/>
    <x v="56"/>
    <x v="4"/>
    <x v="4"/>
    <x v="2"/>
    <x v="4"/>
    <x v="3"/>
    <x v="0"/>
    <x v="5"/>
    <x v="8"/>
    <x v="3"/>
  </r>
  <r>
    <x v="0"/>
    <s v="Kommunal"/>
    <x v="5"/>
    <x v="0"/>
    <x v="5"/>
    <x v="1"/>
    <x v="0"/>
    <x v="0"/>
    <x v="2"/>
    <x v="3"/>
    <x v="2"/>
    <x v="3"/>
    <x v="2"/>
    <x v="3"/>
    <x v="5"/>
    <x v="3"/>
    <x v="3"/>
    <x v="2"/>
    <x v="2"/>
    <x v="2"/>
    <x v="2"/>
    <x v="3"/>
    <x v="0"/>
    <x v="2"/>
    <x v="2"/>
    <x v="2"/>
    <x v="2"/>
    <x v="3"/>
    <x v="0"/>
    <x v="2"/>
    <x v="0"/>
    <x v="2"/>
    <x v="3"/>
    <x v="1"/>
    <x v="1"/>
    <x v="2"/>
    <x v="3"/>
    <x v="3"/>
    <x v="2"/>
    <x v="2"/>
    <x v="0"/>
    <x v="0"/>
    <x v="0"/>
    <x v="0"/>
    <x v="0"/>
    <x v="0"/>
    <x v="0"/>
    <x v="0"/>
    <x v="0"/>
    <x v="3"/>
    <x v="58"/>
    <x v="23"/>
    <x v="4"/>
    <x v="3"/>
    <x v="3"/>
    <x v="4"/>
    <x v="2"/>
    <x v="24"/>
    <x v="5"/>
    <x v="1"/>
  </r>
  <r>
    <x v="0"/>
    <s v="Kommunal"/>
    <x v="5"/>
    <x v="0"/>
    <x v="5"/>
    <x v="0"/>
    <x v="2"/>
    <x v="0"/>
    <x v="0"/>
    <x v="2"/>
    <x v="3"/>
    <x v="0"/>
    <x v="0"/>
    <x v="0"/>
    <x v="2"/>
    <x v="3"/>
    <x v="3"/>
    <x v="3"/>
    <x v="3"/>
    <x v="0"/>
    <x v="3"/>
    <x v="0"/>
    <x v="0"/>
    <x v="2"/>
    <x v="1"/>
    <x v="0"/>
    <x v="3"/>
    <x v="0"/>
    <x v="0"/>
    <x v="3"/>
    <x v="3"/>
    <x v="2"/>
    <x v="2"/>
    <x v="2"/>
    <x v="4"/>
    <x v="4"/>
    <x v="4"/>
    <x v="2"/>
    <x v="2"/>
    <x v="2"/>
    <x v="0"/>
    <x v="0"/>
    <x v="0"/>
    <x v="0"/>
    <x v="0"/>
    <x v="0"/>
    <x v="0"/>
    <x v="0"/>
    <x v="0"/>
    <x v="2"/>
    <x v="3"/>
    <x v="6"/>
    <x v="4"/>
    <x v="6"/>
    <x v="0"/>
    <x v="2"/>
    <x v="5"/>
    <x v="36"/>
    <x v="4"/>
    <x v="7"/>
  </r>
  <r>
    <x v="0"/>
    <s v="Kommunal"/>
    <x v="5"/>
    <x v="0"/>
    <x v="5"/>
    <x v="0"/>
    <x v="2"/>
    <x v="0"/>
    <x v="4"/>
    <x v="1"/>
    <x v="1"/>
    <x v="4"/>
    <x v="1"/>
    <x v="0"/>
    <x v="1"/>
    <x v="0"/>
    <x v="5"/>
    <x v="1"/>
    <x v="0"/>
    <x v="0"/>
    <x v="5"/>
    <x v="1"/>
    <x v="1"/>
    <x v="2"/>
    <x v="0"/>
    <x v="1"/>
    <x v="1"/>
    <x v="0"/>
    <x v="0"/>
    <x v="2"/>
    <x v="0"/>
    <x v="4"/>
    <x v="1"/>
    <x v="0"/>
    <x v="0"/>
    <x v="0"/>
    <x v="4"/>
    <x v="2"/>
    <x v="0"/>
    <x v="2"/>
    <x v="0"/>
    <x v="0"/>
    <x v="0"/>
    <x v="0"/>
    <x v="0"/>
    <x v="0"/>
    <x v="0"/>
    <x v="0"/>
    <x v="0"/>
    <x v="12"/>
    <x v="75"/>
    <x v="26"/>
    <x v="0"/>
    <x v="8"/>
    <x v="1"/>
    <x v="2"/>
    <x v="1"/>
    <x v="4"/>
    <x v="7"/>
    <x v="0"/>
  </r>
  <r>
    <x v="0"/>
    <s v="Kommunal"/>
    <x v="5"/>
    <x v="0"/>
    <x v="5"/>
    <x v="0"/>
    <x v="2"/>
    <x v="0"/>
    <x v="2"/>
    <x v="3"/>
    <x v="2"/>
    <x v="2"/>
    <x v="0"/>
    <x v="3"/>
    <x v="5"/>
    <x v="0"/>
    <x v="3"/>
    <x v="2"/>
    <x v="3"/>
    <x v="0"/>
    <x v="2"/>
    <x v="2"/>
    <x v="2"/>
    <x v="2"/>
    <x v="0"/>
    <x v="3"/>
    <x v="0"/>
    <x v="0"/>
    <x v="0"/>
    <x v="2"/>
    <x v="2"/>
    <x v="0"/>
    <x v="4"/>
    <x v="2"/>
    <x v="3"/>
    <x v="2"/>
    <x v="4"/>
    <x v="4"/>
    <x v="0"/>
    <x v="3"/>
    <x v="0"/>
    <x v="0"/>
    <x v="0"/>
    <x v="0"/>
    <x v="0"/>
    <x v="0"/>
    <x v="0"/>
    <x v="0"/>
    <x v="0"/>
    <x v="0"/>
    <x v="5"/>
    <x v="16"/>
    <x v="3"/>
    <x v="5"/>
    <x v="7"/>
    <x v="2"/>
    <x v="2"/>
    <x v="0"/>
    <x v="12"/>
    <x v="4"/>
  </r>
  <r>
    <x v="0"/>
    <s v="Kommunal"/>
    <x v="5"/>
    <x v="0"/>
    <x v="5"/>
    <x v="0"/>
    <x v="4"/>
    <x v="3"/>
    <x v="2"/>
    <x v="0"/>
    <x v="0"/>
    <x v="0"/>
    <x v="0"/>
    <x v="5"/>
    <x v="1"/>
    <x v="0"/>
    <x v="5"/>
    <x v="2"/>
    <x v="0"/>
    <x v="0"/>
    <x v="3"/>
    <x v="4"/>
    <x v="2"/>
    <x v="2"/>
    <x v="4"/>
    <x v="2"/>
    <x v="3"/>
    <x v="0"/>
    <x v="0"/>
    <x v="2"/>
    <x v="0"/>
    <x v="4"/>
    <x v="4"/>
    <x v="0"/>
    <x v="2"/>
    <x v="4"/>
    <x v="4"/>
    <x v="2"/>
    <x v="0"/>
    <x v="4"/>
    <x v="0"/>
    <x v="0"/>
    <x v="0"/>
    <x v="0"/>
    <x v="0"/>
    <x v="0"/>
    <x v="0"/>
    <x v="0"/>
    <x v="0"/>
    <x v="14"/>
    <x v="0"/>
    <x v="42"/>
    <x v="6"/>
    <x v="6"/>
    <x v="6"/>
    <x v="3"/>
    <x v="0"/>
    <x v="4"/>
    <x v="7"/>
    <x v="3"/>
  </r>
  <r>
    <x v="0"/>
    <s v="Kommunal"/>
    <x v="5"/>
    <x v="0"/>
    <x v="5"/>
    <x v="0"/>
    <x v="0"/>
    <x v="0"/>
    <x v="0"/>
    <x v="2"/>
    <x v="3"/>
    <x v="0"/>
    <x v="2"/>
    <x v="3"/>
    <x v="0"/>
    <x v="0"/>
    <x v="3"/>
    <x v="3"/>
    <x v="3"/>
    <x v="4"/>
    <x v="1"/>
    <x v="2"/>
    <x v="0"/>
    <x v="2"/>
    <x v="2"/>
    <x v="2"/>
    <x v="0"/>
    <x v="0"/>
    <x v="4"/>
    <x v="3"/>
    <x v="2"/>
    <x v="0"/>
    <x v="2"/>
    <x v="2"/>
    <x v="1"/>
    <x v="1"/>
    <x v="4"/>
    <x v="4"/>
    <x v="0"/>
    <x v="0"/>
    <x v="0"/>
    <x v="0"/>
    <x v="0"/>
    <x v="0"/>
    <x v="0"/>
    <x v="0"/>
    <x v="0"/>
    <x v="0"/>
    <x v="0"/>
    <x v="0"/>
    <x v="8"/>
    <x v="14"/>
    <x v="4"/>
    <x v="18"/>
    <x v="2"/>
    <x v="4"/>
    <x v="4"/>
    <x v="6"/>
    <x v="3"/>
    <x v="2"/>
  </r>
  <r>
    <x v="0"/>
    <s v="Kommunal"/>
    <x v="5"/>
    <x v="0"/>
    <x v="5"/>
    <x v="1"/>
    <x v="0"/>
    <x v="2"/>
    <x v="2"/>
    <x v="3"/>
    <x v="3"/>
    <x v="2"/>
    <x v="2"/>
    <x v="0"/>
    <x v="0"/>
    <x v="3"/>
    <x v="2"/>
    <x v="2"/>
    <x v="2"/>
    <x v="3"/>
    <x v="2"/>
    <x v="2"/>
    <x v="3"/>
    <x v="0"/>
    <x v="1"/>
    <x v="3"/>
    <x v="2"/>
    <x v="3"/>
    <x v="0"/>
    <x v="0"/>
    <x v="3"/>
    <x v="2"/>
    <x v="2"/>
    <x v="1"/>
    <x v="1"/>
    <x v="0"/>
    <x v="0"/>
    <x v="0"/>
    <x v="0"/>
    <x v="0"/>
    <x v="0"/>
    <x v="0"/>
    <x v="0"/>
    <x v="0"/>
    <x v="0"/>
    <x v="0"/>
    <x v="0"/>
    <x v="0"/>
    <x v="0"/>
    <x v="4"/>
    <x v="2"/>
    <x v="5"/>
    <x v="4"/>
    <x v="4"/>
    <x v="6"/>
    <x v="3"/>
    <x v="3"/>
    <x v="6"/>
    <x v="4"/>
    <x v="1"/>
  </r>
  <r>
    <x v="0"/>
    <s v="Kommunal"/>
    <x v="5"/>
    <x v="0"/>
    <x v="5"/>
    <x v="3"/>
    <x v="2"/>
    <x v="0"/>
    <x v="0"/>
    <x v="2"/>
    <x v="2"/>
    <x v="2"/>
    <x v="2"/>
    <x v="0"/>
    <x v="0"/>
    <x v="1"/>
    <x v="3"/>
    <x v="2"/>
    <x v="3"/>
    <x v="2"/>
    <x v="0"/>
    <x v="0"/>
    <x v="2"/>
    <x v="2"/>
    <x v="0"/>
    <x v="3"/>
    <x v="2"/>
    <x v="3"/>
    <x v="4"/>
    <x v="3"/>
    <x v="2"/>
    <x v="0"/>
    <x v="0"/>
    <x v="3"/>
    <x v="2"/>
    <x v="0"/>
    <x v="1"/>
    <x v="2"/>
    <x v="4"/>
    <x v="4"/>
    <x v="0"/>
    <x v="0"/>
    <x v="0"/>
    <x v="0"/>
    <x v="0"/>
    <x v="0"/>
    <x v="0"/>
    <x v="0"/>
    <x v="0"/>
    <x v="2"/>
    <x v="2"/>
    <x v="12"/>
    <x v="3"/>
    <x v="2"/>
    <x v="2"/>
    <x v="2"/>
    <x v="3"/>
    <x v="5"/>
    <x v="0"/>
    <x v="2"/>
  </r>
  <r>
    <x v="0"/>
    <s v="Kommunal"/>
    <x v="5"/>
    <x v="0"/>
    <x v="5"/>
    <x v="0"/>
    <x v="0"/>
    <x v="2"/>
    <x v="0"/>
    <x v="2"/>
    <x v="2"/>
    <x v="2"/>
    <x v="2"/>
    <x v="3"/>
    <x v="0"/>
    <x v="3"/>
    <x v="0"/>
    <x v="2"/>
    <x v="3"/>
    <x v="4"/>
    <x v="2"/>
    <x v="0"/>
    <x v="0"/>
    <x v="0"/>
    <x v="1"/>
    <x v="3"/>
    <x v="2"/>
    <x v="0"/>
    <x v="0"/>
    <x v="0"/>
    <x v="2"/>
    <x v="0"/>
    <x v="2"/>
    <x v="2"/>
    <x v="1"/>
    <x v="2"/>
    <x v="0"/>
    <x v="0"/>
    <x v="0"/>
    <x v="0"/>
    <x v="0"/>
    <x v="0"/>
    <x v="0"/>
    <x v="0"/>
    <x v="0"/>
    <x v="0"/>
    <x v="0"/>
    <x v="0"/>
    <x v="0"/>
    <x v="3"/>
    <x v="2"/>
    <x v="4"/>
    <x v="3"/>
    <x v="12"/>
    <x v="0"/>
    <x v="3"/>
    <x v="3"/>
    <x v="2"/>
    <x v="3"/>
    <x v="2"/>
  </r>
  <r>
    <x v="0"/>
    <s v="Kommunal"/>
    <x v="5"/>
    <x v="0"/>
    <x v="5"/>
    <x v="0"/>
    <x v="0"/>
    <x v="0"/>
    <x v="0"/>
    <x v="2"/>
    <x v="3"/>
    <x v="2"/>
    <x v="0"/>
    <x v="3"/>
    <x v="0"/>
    <x v="3"/>
    <x v="3"/>
    <x v="3"/>
    <x v="4"/>
    <x v="1"/>
    <x v="1"/>
    <x v="0"/>
    <x v="0"/>
    <x v="1"/>
    <x v="1"/>
    <x v="2"/>
    <x v="0"/>
    <x v="3"/>
    <x v="4"/>
    <x v="0"/>
    <x v="2"/>
    <x v="2"/>
    <x v="0"/>
    <x v="2"/>
    <x v="1"/>
    <x v="1"/>
    <x v="0"/>
    <x v="0"/>
    <x v="0"/>
    <x v="1"/>
    <x v="0"/>
    <x v="0"/>
    <x v="0"/>
    <x v="0"/>
    <x v="0"/>
    <x v="0"/>
    <x v="0"/>
    <x v="0"/>
    <x v="0"/>
    <x v="0"/>
    <x v="12"/>
    <x v="5"/>
    <x v="7"/>
    <x v="1"/>
    <x v="0"/>
    <x v="2"/>
    <x v="4"/>
    <x v="32"/>
    <x v="2"/>
    <x v="2"/>
  </r>
  <r>
    <x v="0"/>
    <s v="Kommunal"/>
    <x v="5"/>
    <x v="0"/>
    <x v="5"/>
    <x v="1"/>
    <x v="0"/>
    <x v="2"/>
    <x v="4"/>
    <x v="2"/>
    <x v="2"/>
    <x v="2"/>
    <x v="0"/>
    <x v="5"/>
    <x v="0"/>
    <x v="3"/>
    <x v="0"/>
    <x v="2"/>
    <x v="2"/>
    <x v="2"/>
    <x v="4"/>
    <x v="0"/>
    <x v="4"/>
    <x v="2"/>
    <x v="3"/>
    <x v="3"/>
    <x v="2"/>
    <x v="3"/>
    <x v="3"/>
    <x v="0"/>
    <x v="0"/>
    <x v="2"/>
    <x v="3"/>
    <x v="2"/>
    <x v="1"/>
    <x v="3"/>
    <x v="0"/>
    <x v="3"/>
    <x v="2"/>
    <x v="4"/>
    <x v="0"/>
    <x v="0"/>
    <x v="0"/>
    <x v="0"/>
    <x v="0"/>
    <x v="0"/>
    <x v="0"/>
    <x v="0"/>
    <x v="0"/>
    <x v="7"/>
    <x v="7"/>
    <x v="35"/>
    <x v="4"/>
    <x v="14"/>
    <x v="3"/>
    <x v="6"/>
    <x v="3"/>
    <x v="39"/>
    <x v="5"/>
    <x v="2"/>
  </r>
  <r>
    <x v="0"/>
    <s v="Kommunal"/>
    <x v="5"/>
    <x v="0"/>
    <x v="3"/>
    <x v="0"/>
    <x v="0"/>
    <x v="2"/>
    <x v="3"/>
    <x v="4"/>
    <x v="2"/>
    <x v="2"/>
    <x v="0"/>
    <x v="2"/>
    <x v="1"/>
    <x v="2"/>
    <x v="2"/>
    <x v="4"/>
    <x v="3"/>
    <x v="2"/>
    <x v="2"/>
    <x v="3"/>
    <x v="2"/>
    <x v="3"/>
    <x v="2"/>
    <x v="3"/>
    <x v="2"/>
    <x v="2"/>
    <x v="0"/>
    <x v="0"/>
    <x v="3"/>
    <x v="2"/>
    <x v="3"/>
    <x v="1"/>
    <x v="1"/>
    <x v="3"/>
    <x v="2"/>
    <x v="4"/>
    <x v="0"/>
    <x v="3"/>
    <x v="0"/>
    <x v="0"/>
    <x v="0"/>
    <x v="0"/>
    <x v="0"/>
    <x v="0"/>
    <x v="0"/>
    <x v="0"/>
    <x v="0"/>
    <x v="6"/>
    <x v="38"/>
    <x v="27"/>
    <x v="9"/>
    <x v="3"/>
    <x v="9"/>
    <x v="5"/>
    <x v="3"/>
    <x v="5"/>
    <x v="5"/>
    <x v="1"/>
  </r>
  <r>
    <x v="0"/>
    <s v="Kommunal"/>
    <x v="5"/>
    <x v="0"/>
    <x v="5"/>
    <x v="1"/>
    <x v="3"/>
    <x v="2"/>
    <x v="0"/>
    <x v="2"/>
    <x v="2"/>
    <x v="3"/>
    <x v="0"/>
    <x v="2"/>
    <x v="5"/>
    <x v="3"/>
    <x v="3"/>
    <x v="2"/>
    <x v="2"/>
    <x v="3"/>
    <x v="2"/>
    <x v="1"/>
    <x v="2"/>
    <x v="2"/>
    <x v="0"/>
    <x v="3"/>
    <x v="2"/>
    <x v="3"/>
    <x v="0"/>
    <x v="0"/>
    <x v="2"/>
    <x v="0"/>
    <x v="0"/>
    <x v="0"/>
    <x v="1"/>
    <x v="2"/>
    <x v="0"/>
    <x v="0"/>
    <x v="0"/>
    <x v="0"/>
    <x v="0"/>
    <x v="0"/>
    <x v="0"/>
    <x v="0"/>
    <x v="0"/>
    <x v="0"/>
    <x v="0"/>
    <x v="0"/>
    <x v="0"/>
    <x v="13"/>
    <x v="5"/>
    <x v="29"/>
    <x v="4"/>
    <x v="4"/>
    <x v="7"/>
    <x v="2"/>
    <x v="3"/>
    <x v="15"/>
    <x v="0"/>
    <x v="5"/>
  </r>
  <r>
    <x v="0"/>
    <s v="Kommunal"/>
    <x v="5"/>
    <x v="0"/>
    <x v="5"/>
    <x v="0"/>
    <x v="0"/>
    <x v="2"/>
    <x v="0"/>
    <x v="0"/>
    <x v="2"/>
    <x v="2"/>
    <x v="0"/>
    <x v="3"/>
    <x v="0"/>
    <x v="3"/>
    <x v="3"/>
    <x v="2"/>
    <x v="3"/>
    <x v="3"/>
    <x v="2"/>
    <x v="2"/>
    <x v="0"/>
    <x v="2"/>
    <x v="0"/>
    <x v="0"/>
    <x v="2"/>
    <x v="3"/>
    <x v="0"/>
    <x v="0"/>
    <x v="0"/>
    <x v="2"/>
    <x v="2"/>
    <x v="1"/>
    <x v="0"/>
    <x v="0"/>
    <x v="2"/>
    <x v="0"/>
    <x v="2"/>
    <x v="4"/>
    <x v="0"/>
    <x v="0"/>
    <x v="0"/>
    <x v="0"/>
    <x v="0"/>
    <x v="0"/>
    <x v="0"/>
    <x v="0"/>
    <x v="0"/>
    <x v="3"/>
    <x v="29"/>
    <x v="5"/>
    <x v="3"/>
    <x v="4"/>
    <x v="2"/>
    <x v="2"/>
    <x v="4"/>
    <x v="10"/>
    <x v="4"/>
    <x v="8"/>
  </r>
  <r>
    <x v="0"/>
    <s v="Kommunal"/>
    <x v="5"/>
    <x v="0"/>
    <x v="5"/>
    <x v="1"/>
    <x v="2"/>
    <x v="1"/>
    <x v="4"/>
    <x v="2"/>
    <x v="1"/>
    <x v="4"/>
    <x v="4"/>
    <x v="0"/>
    <x v="2"/>
    <x v="1"/>
    <x v="4"/>
    <x v="1"/>
    <x v="1"/>
    <x v="1"/>
    <x v="4"/>
    <x v="3"/>
    <x v="1"/>
    <x v="0"/>
    <x v="0"/>
    <x v="2"/>
    <x v="2"/>
    <x v="0"/>
    <x v="3"/>
    <x v="1"/>
    <x v="2"/>
    <x v="1"/>
    <x v="4"/>
    <x v="4"/>
    <x v="0"/>
    <x v="4"/>
    <x v="4"/>
    <x v="2"/>
    <x v="4"/>
    <x v="3"/>
    <x v="0"/>
    <x v="0"/>
    <x v="0"/>
    <x v="0"/>
    <x v="0"/>
    <x v="0"/>
    <x v="0"/>
    <x v="0"/>
    <x v="0"/>
    <x v="21"/>
    <x v="47"/>
    <x v="43"/>
    <x v="1"/>
    <x v="5"/>
    <x v="8"/>
    <x v="0"/>
    <x v="2"/>
    <x v="52"/>
    <x v="7"/>
    <x v="6"/>
  </r>
  <r>
    <x v="0"/>
    <s v="Kommunal"/>
    <x v="5"/>
    <x v="0"/>
    <x v="5"/>
    <x v="1"/>
    <x v="2"/>
    <x v="1"/>
    <x v="1"/>
    <x v="1"/>
    <x v="3"/>
    <x v="4"/>
    <x v="1"/>
    <x v="0"/>
    <x v="2"/>
    <x v="0"/>
    <x v="4"/>
    <x v="1"/>
    <x v="1"/>
    <x v="1"/>
    <x v="4"/>
    <x v="0"/>
    <x v="1"/>
    <x v="0"/>
    <x v="0"/>
    <x v="3"/>
    <x v="2"/>
    <x v="0"/>
    <x v="3"/>
    <x v="1"/>
    <x v="2"/>
    <x v="1"/>
    <x v="4"/>
    <x v="4"/>
    <x v="4"/>
    <x v="4"/>
    <x v="4"/>
    <x v="2"/>
    <x v="4"/>
    <x v="3"/>
    <x v="0"/>
    <x v="0"/>
    <x v="0"/>
    <x v="0"/>
    <x v="0"/>
    <x v="0"/>
    <x v="0"/>
    <x v="0"/>
    <x v="0"/>
    <x v="2"/>
    <x v="16"/>
    <x v="28"/>
    <x v="1"/>
    <x v="5"/>
    <x v="0"/>
    <x v="0"/>
    <x v="3"/>
    <x v="52"/>
    <x v="7"/>
    <x v="6"/>
  </r>
  <r>
    <x v="0"/>
    <s v="Kommunal"/>
    <x v="5"/>
    <x v="0"/>
    <x v="5"/>
    <x v="0"/>
    <x v="0"/>
    <x v="2"/>
    <x v="0"/>
    <x v="2"/>
    <x v="2"/>
    <x v="0"/>
    <x v="2"/>
    <x v="3"/>
    <x v="0"/>
    <x v="3"/>
    <x v="0"/>
    <x v="1"/>
    <x v="1"/>
    <x v="4"/>
    <x v="2"/>
    <x v="0"/>
    <x v="0"/>
    <x v="4"/>
    <x v="2"/>
    <x v="0"/>
    <x v="3"/>
    <x v="3"/>
    <x v="0"/>
    <x v="0"/>
    <x v="2"/>
    <x v="0"/>
    <x v="2"/>
    <x v="3"/>
    <x v="1"/>
    <x v="3"/>
    <x v="4"/>
    <x v="2"/>
    <x v="0"/>
    <x v="0"/>
    <x v="0"/>
    <x v="0"/>
    <x v="0"/>
    <x v="0"/>
    <x v="0"/>
    <x v="0"/>
    <x v="0"/>
    <x v="0"/>
    <x v="0"/>
    <x v="3"/>
    <x v="34"/>
    <x v="4"/>
    <x v="1"/>
    <x v="12"/>
    <x v="0"/>
    <x v="8"/>
    <x v="5"/>
    <x v="15"/>
    <x v="3"/>
    <x v="5"/>
  </r>
  <r>
    <x v="0"/>
    <s v="Kommunal"/>
    <x v="5"/>
    <x v="0"/>
    <x v="5"/>
    <x v="0"/>
    <x v="2"/>
    <x v="2"/>
    <x v="4"/>
    <x v="2"/>
    <x v="0"/>
    <x v="0"/>
    <x v="0"/>
    <x v="3"/>
    <x v="5"/>
    <x v="2"/>
    <x v="2"/>
    <x v="0"/>
    <x v="0"/>
    <x v="3"/>
    <x v="2"/>
    <x v="0"/>
    <x v="4"/>
    <x v="0"/>
    <x v="4"/>
    <x v="3"/>
    <x v="2"/>
    <x v="0"/>
    <x v="0"/>
    <x v="2"/>
    <x v="0"/>
    <x v="3"/>
    <x v="3"/>
    <x v="1"/>
    <x v="2"/>
    <x v="3"/>
    <x v="4"/>
    <x v="4"/>
    <x v="4"/>
    <x v="0"/>
    <x v="0"/>
    <x v="0"/>
    <x v="0"/>
    <x v="0"/>
    <x v="0"/>
    <x v="0"/>
    <x v="0"/>
    <x v="0"/>
    <x v="0"/>
    <x v="9"/>
    <x v="24"/>
    <x v="2"/>
    <x v="0"/>
    <x v="4"/>
    <x v="3"/>
    <x v="0"/>
    <x v="3"/>
    <x v="4"/>
    <x v="13"/>
    <x v="4"/>
  </r>
  <r>
    <x v="0"/>
    <s v="Kommunal"/>
    <x v="5"/>
    <x v="0"/>
    <x v="3"/>
    <x v="0"/>
    <x v="0"/>
    <x v="0"/>
    <x v="2"/>
    <x v="2"/>
    <x v="3"/>
    <x v="3"/>
    <x v="2"/>
    <x v="3"/>
    <x v="0"/>
    <x v="3"/>
    <x v="0"/>
    <x v="3"/>
    <x v="2"/>
    <x v="0"/>
    <x v="0"/>
    <x v="1"/>
    <x v="1"/>
    <x v="3"/>
    <x v="1"/>
    <x v="1"/>
    <x v="1"/>
    <x v="3"/>
    <x v="0"/>
    <x v="0"/>
    <x v="2"/>
    <x v="0"/>
    <x v="0"/>
    <x v="2"/>
    <x v="1"/>
    <x v="3"/>
    <x v="4"/>
    <x v="4"/>
    <x v="2"/>
    <x v="2"/>
    <x v="0"/>
    <x v="0"/>
    <x v="0"/>
    <x v="0"/>
    <x v="0"/>
    <x v="0"/>
    <x v="0"/>
    <x v="0"/>
    <x v="0"/>
    <x v="3"/>
    <x v="2"/>
    <x v="4"/>
    <x v="5"/>
    <x v="0"/>
    <x v="1"/>
    <x v="4"/>
    <x v="1"/>
    <x v="15"/>
    <x v="0"/>
    <x v="2"/>
  </r>
  <r>
    <x v="0"/>
    <s v="Kommunal"/>
    <x v="5"/>
    <x v="0"/>
    <x v="3"/>
    <x v="1"/>
    <x v="2"/>
    <x v="2"/>
    <x v="4"/>
    <x v="2"/>
    <x v="3"/>
    <x v="0"/>
    <x v="2"/>
    <x v="3"/>
    <x v="0"/>
    <x v="0"/>
    <x v="0"/>
    <x v="3"/>
    <x v="1"/>
    <x v="2"/>
    <x v="4"/>
    <x v="0"/>
    <x v="0"/>
    <x v="0"/>
    <x v="0"/>
    <x v="3"/>
    <x v="0"/>
    <x v="0"/>
    <x v="4"/>
    <x v="2"/>
    <x v="2"/>
    <x v="0"/>
    <x v="2"/>
    <x v="1"/>
    <x v="1"/>
    <x v="0"/>
    <x v="2"/>
    <x v="4"/>
    <x v="0"/>
    <x v="0"/>
    <x v="0"/>
    <x v="0"/>
    <x v="0"/>
    <x v="0"/>
    <x v="0"/>
    <x v="0"/>
    <x v="0"/>
    <x v="0"/>
    <x v="0"/>
    <x v="9"/>
    <x v="8"/>
    <x v="3"/>
    <x v="5"/>
    <x v="14"/>
    <x v="0"/>
    <x v="0"/>
    <x v="2"/>
    <x v="10"/>
    <x v="3"/>
    <x v="1"/>
  </r>
  <r>
    <x v="0"/>
    <s v="Kommunal"/>
    <x v="5"/>
    <x v="0"/>
    <x v="3"/>
    <x v="1"/>
    <x v="0"/>
    <x v="4"/>
    <x v="1"/>
    <x v="4"/>
    <x v="4"/>
    <x v="3"/>
    <x v="4"/>
    <x v="2"/>
    <x v="0"/>
    <x v="2"/>
    <x v="3"/>
    <x v="3"/>
    <x v="2"/>
    <x v="3"/>
    <x v="2"/>
    <x v="0"/>
    <x v="4"/>
    <x v="3"/>
    <x v="2"/>
    <x v="3"/>
    <x v="2"/>
    <x v="0"/>
    <x v="0"/>
    <x v="2"/>
    <x v="0"/>
    <x v="3"/>
    <x v="3"/>
    <x v="1"/>
    <x v="3"/>
    <x v="3"/>
    <x v="0"/>
    <x v="2"/>
    <x v="2"/>
    <x v="2"/>
    <x v="0"/>
    <x v="0"/>
    <x v="0"/>
    <x v="0"/>
    <x v="0"/>
    <x v="0"/>
    <x v="0"/>
    <x v="0"/>
    <x v="0"/>
    <x v="10"/>
    <x v="45"/>
    <x v="19"/>
    <x v="5"/>
    <x v="4"/>
    <x v="3"/>
    <x v="5"/>
    <x v="3"/>
    <x v="4"/>
    <x v="13"/>
    <x v="8"/>
  </r>
  <r>
    <x v="0"/>
    <s v="Kommunal"/>
    <x v="5"/>
    <x v="0"/>
    <x v="5"/>
    <x v="1"/>
    <x v="3"/>
    <x v="4"/>
    <x v="1"/>
    <x v="2"/>
    <x v="4"/>
    <x v="3"/>
    <x v="4"/>
    <x v="2"/>
    <x v="5"/>
    <x v="2"/>
    <x v="3"/>
    <x v="4"/>
    <x v="2"/>
    <x v="3"/>
    <x v="2"/>
    <x v="0"/>
    <x v="0"/>
    <x v="3"/>
    <x v="3"/>
    <x v="2"/>
    <x v="2"/>
    <x v="2"/>
    <x v="4"/>
    <x v="2"/>
    <x v="0"/>
    <x v="3"/>
    <x v="3"/>
    <x v="1"/>
    <x v="3"/>
    <x v="3"/>
    <x v="0"/>
    <x v="4"/>
    <x v="2"/>
    <x v="2"/>
    <x v="0"/>
    <x v="0"/>
    <x v="0"/>
    <x v="0"/>
    <x v="0"/>
    <x v="0"/>
    <x v="0"/>
    <x v="0"/>
    <x v="0"/>
    <x v="17"/>
    <x v="62"/>
    <x v="2"/>
    <x v="7"/>
    <x v="4"/>
    <x v="0"/>
    <x v="8"/>
    <x v="2"/>
    <x v="53"/>
    <x v="13"/>
    <x v="8"/>
  </r>
  <r>
    <x v="0"/>
    <s v="Kommunal"/>
    <x v="5"/>
    <x v="0"/>
    <x v="3"/>
    <x v="0"/>
    <x v="2"/>
    <x v="2"/>
    <x v="1"/>
    <x v="1"/>
    <x v="1"/>
    <x v="2"/>
    <x v="0"/>
    <x v="3"/>
    <x v="0"/>
    <x v="3"/>
    <x v="0"/>
    <x v="2"/>
    <x v="2"/>
    <x v="4"/>
    <x v="2"/>
    <x v="0"/>
    <x v="1"/>
    <x v="2"/>
    <x v="1"/>
    <x v="3"/>
    <x v="0"/>
    <x v="0"/>
    <x v="0"/>
    <x v="1"/>
    <x v="1"/>
    <x v="1"/>
    <x v="2"/>
    <x v="0"/>
    <x v="0"/>
    <x v="0"/>
    <x v="3"/>
    <x v="0"/>
    <x v="0"/>
    <x v="2"/>
    <x v="0"/>
    <x v="0"/>
    <x v="0"/>
    <x v="0"/>
    <x v="0"/>
    <x v="0"/>
    <x v="0"/>
    <x v="0"/>
    <x v="0"/>
    <x v="16"/>
    <x v="76"/>
    <x v="4"/>
    <x v="4"/>
    <x v="12"/>
    <x v="0"/>
    <x v="2"/>
    <x v="2"/>
    <x v="4"/>
    <x v="11"/>
    <x v="0"/>
  </r>
  <r>
    <x v="0"/>
    <s v="Kommunal"/>
    <x v="5"/>
    <x v="0"/>
    <x v="5"/>
    <x v="0"/>
    <x v="0"/>
    <x v="2"/>
    <x v="2"/>
    <x v="3"/>
    <x v="2"/>
    <x v="2"/>
    <x v="2"/>
    <x v="3"/>
    <x v="5"/>
    <x v="3"/>
    <x v="0"/>
    <x v="2"/>
    <x v="2"/>
    <x v="3"/>
    <x v="2"/>
    <x v="0"/>
    <x v="0"/>
    <x v="2"/>
    <x v="2"/>
    <x v="2"/>
    <x v="3"/>
    <x v="0"/>
    <x v="0"/>
    <x v="0"/>
    <x v="2"/>
    <x v="2"/>
    <x v="2"/>
    <x v="3"/>
    <x v="1"/>
    <x v="2"/>
    <x v="2"/>
    <x v="0"/>
    <x v="0"/>
    <x v="0"/>
    <x v="0"/>
    <x v="0"/>
    <x v="0"/>
    <x v="0"/>
    <x v="0"/>
    <x v="0"/>
    <x v="0"/>
    <x v="0"/>
    <x v="0"/>
    <x v="4"/>
    <x v="55"/>
    <x v="5"/>
    <x v="4"/>
    <x v="4"/>
    <x v="0"/>
    <x v="4"/>
    <x v="0"/>
    <x v="2"/>
    <x v="4"/>
    <x v="5"/>
  </r>
  <r>
    <x v="0"/>
    <s v="Kommunal"/>
    <x v="5"/>
    <x v="0"/>
    <x v="3"/>
    <x v="1"/>
    <x v="0"/>
    <x v="0"/>
    <x v="4"/>
    <x v="2"/>
    <x v="3"/>
    <x v="0"/>
    <x v="0"/>
    <x v="3"/>
    <x v="2"/>
    <x v="4"/>
    <x v="0"/>
    <x v="0"/>
    <x v="2"/>
    <x v="2"/>
    <x v="2"/>
    <x v="2"/>
    <x v="0"/>
    <x v="0"/>
    <x v="4"/>
    <x v="2"/>
    <x v="0"/>
    <x v="3"/>
    <x v="0"/>
    <x v="0"/>
    <x v="3"/>
    <x v="0"/>
    <x v="2"/>
    <x v="2"/>
    <x v="1"/>
    <x v="0"/>
    <x v="2"/>
    <x v="2"/>
    <x v="0"/>
    <x v="4"/>
    <x v="0"/>
    <x v="0"/>
    <x v="0"/>
    <x v="0"/>
    <x v="0"/>
    <x v="0"/>
    <x v="0"/>
    <x v="0"/>
    <x v="0"/>
    <x v="9"/>
    <x v="3"/>
    <x v="37"/>
    <x v="2"/>
    <x v="3"/>
    <x v="2"/>
    <x v="0"/>
    <x v="4"/>
    <x v="6"/>
    <x v="3"/>
    <x v="2"/>
  </r>
  <r>
    <x v="0"/>
    <s v="Kommunal"/>
    <x v="5"/>
    <x v="0"/>
    <x v="3"/>
    <x v="1"/>
    <x v="0"/>
    <x v="0"/>
    <x v="4"/>
    <x v="3"/>
    <x v="2"/>
    <x v="2"/>
    <x v="2"/>
    <x v="3"/>
    <x v="0"/>
    <x v="3"/>
    <x v="0"/>
    <x v="3"/>
    <x v="3"/>
    <x v="3"/>
    <x v="2"/>
    <x v="0"/>
    <x v="0"/>
    <x v="0"/>
    <x v="1"/>
    <x v="2"/>
    <x v="2"/>
    <x v="0"/>
    <x v="0"/>
    <x v="2"/>
    <x v="2"/>
    <x v="2"/>
    <x v="2"/>
    <x v="2"/>
    <x v="4"/>
    <x v="2"/>
    <x v="0"/>
    <x v="4"/>
    <x v="2"/>
    <x v="0"/>
    <x v="0"/>
    <x v="0"/>
    <x v="0"/>
    <x v="0"/>
    <x v="0"/>
    <x v="0"/>
    <x v="0"/>
    <x v="0"/>
    <x v="0"/>
    <x v="9"/>
    <x v="55"/>
    <x v="4"/>
    <x v="4"/>
    <x v="4"/>
    <x v="0"/>
    <x v="3"/>
    <x v="2"/>
    <x v="0"/>
    <x v="4"/>
    <x v="7"/>
  </r>
  <r>
    <x v="0"/>
    <s v="Kommunal"/>
    <x v="5"/>
    <x v="0"/>
    <x v="3"/>
    <x v="0"/>
    <x v="0"/>
    <x v="2"/>
    <x v="0"/>
    <x v="3"/>
    <x v="3"/>
    <x v="2"/>
    <x v="0"/>
    <x v="3"/>
    <x v="0"/>
    <x v="3"/>
    <x v="3"/>
    <x v="2"/>
    <x v="2"/>
    <x v="2"/>
    <x v="2"/>
    <x v="2"/>
    <x v="2"/>
    <x v="2"/>
    <x v="4"/>
    <x v="3"/>
    <x v="0"/>
    <x v="0"/>
    <x v="0"/>
    <x v="0"/>
    <x v="2"/>
    <x v="0"/>
    <x v="2"/>
    <x v="2"/>
    <x v="1"/>
    <x v="0"/>
    <x v="2"/>
    <x v="2"/>
    <x v="0"/>
    <x v="4"/>
    <x v="0"/>
    <x v="0"/>
    <x v="0"/>
    <x v="0"/>
    <x v="0"/>
    <x v="0"/>
    <x v="0"/>
    <x v="0"/>
    <x v="0"/>
    <x v="3"/>
    <x v="7"/>
    <x v="5"/>
    <x v="4"/>
    <x v="3"/>
    <x v="7"/>
    <x v="3"/>
    <x v="2"/>
    <x v="2"/>
    <x v="3"/>
    <x v="2"/>
  </r>
  <r>
    <x v="0"/>
    <s v="Kommunal"/>
    <x v="5"/>
    <x v="0"/>
    <x v="3"/>
    <x v="1"/>
    <x v="2"/>
    <x v="0"/>
    <x v="4"/>
    <x v="2"/>
    <x v="3"/>
    <x v="4"/>
    <x v="0"/>
    <x v="0"/>
    <x v="0"/>
    <x v="0"/>
    <x v="3"/>
    <x v="2"/>
    <x v="3"/>
    <x v="4"/>
    <x v="4"/>
    <x v="0"/>
    <x v="2"/>
    <x v="0"/>
    <x v="4"/>
    <x v="2"/>
    <x v="2"/>
    <x v="5"/>
    <x v="2"/>
    <x v="3"/>
    <x v="3"/>
    <x v="4"/>
    <x v="4"/>
    <x v="4"/>
    <x v="4"/>
    <x v="4"/>
    <x v="2"/>
    <x v="2"/>
    <x v="4"/>
    <x v="3"/>
    <x v="0"/>
    <x v="0"/>
    <x v="0"/>
    <x v="0"/>
    <x v="0"/>
    <x v="0"/>
    <x v="0"/>
    <x v="0"/>
    <x v="0"/>
    <x v="12"/>
    <x v="40"/>
    <x v="3"/>
    <x v="3"/>
    <x v="11"/>
    <x v="2"/>
    <x v="0"/>
    <x v="2"/>
    <x v="54"/>
    <x v="7"/>
    <x v="6"/>
  </r>
  <r>
    <x v="0"/>
    <s v="Kommunal"/>
    <x v="5"/>
    <x v="0"/>
    <x v="3"/>
    <x v="0"/>
    <x v="0"/>
    <x v="2"/>
    <x v="2"/>
    <x v="2"/>
    <x v="1"/>
    <x v="3"/>
    <x v="0"/>
    <x v="3"/>
    <x v="0"/>
    <x v="3"/>
    <x v="0"/>
    <x v="2"/>
    <x v="1"/>
    <x v="0"/>
    <x v="2"/>
    <x v="2"/>
    <x v="0"/>
    <x v="2"/>
    <x v="2"/>
    <x v="3"/>
    <x v="0"/>
    <x v="0"/>
    <x v="0"/>
    <x v="0"/>
    <x v="3"/>
    <x v="0"/>
    <x v="4"/>
    <x v="2"/>
    <x v="1"/>
    <x v="2"/>
    <x v="2"/>
    <x v="0"/>
    <x v="0"/>
    <x v="0"/>
    <x v="0"/>
    <x v="0"/>
    <x v="0"/>
    <x v="0"/>
    <x v="0"/>
    <x v="0"/>
    <x v="0"/>
    <x v="0"/>
    <x v="0"/>
    <x v="4"/>
    <x v="66"/>
    <x v="4"/>
    <x v="3"/>
    <x v="5"/>
    <x v="2"/>
    <x v="4"/>
    <x v="2"/>
    <x v="12"/>
    <x v="12"/>
    <x v="2"/>
  </r>
  <r>
    <x v="0"/>
    <s v="Kommunal"/>
    <x v="5"/>
    <x v="0"/>
    <x v="3"/>
    <x v="1"/>
    <x v="2"/>
    <x v="0"/>
    <x v="4"/>
    <x v="0"/>
    <x v="0"/>
    <x v="4"/>
    <x v="4"/>
    <x v="5"/>
    <x v="2"/>
    <x v="4"/>
    <x v="4"/>
    <x v="2"/>
    <x v="2"/>
    <x v="0"/>
    <x v="3"/>
    <x v="2"/>
    <x v="2"/>
    <x v="0"/>
    <x v="1"/>
    <x v="0"/>
    <x v="4"/>
    <x v="2"/>
    <x v="3"/>
    <x v="3"/>
    <x v="4"/>
    <x v="4"/>
    <x v="0"/>
    <x v="2"/>
    <x v="4"/>
    <x v="0"/>
    <x v="4"/>
    <x v="2"/>
    <x v="4"/>
    <x v="0"/>
    <x v="0"/>
    <x v="0"/>
    <x v="0"/>
    <x v="0"/>
    <x v="0"/>
    <x v="0"/>
    <x v="0"/>
    <x v="0"/>
    <x v="0"/>
    <x v="12"/>
    <x v="44"/>
    <x v="18"/>
    <x v="4"/>
    <x v="6"/>
    <x v="7"/>
    <x v="3"/>
    <x v="8"/>
    <x v="40"/>
    <x v="11"/>
    <x v="7"/>
  </r>
  <r>
    <x v="0"/>
    <s v="Kommunal"/>
    <x v="5"/>
    <x v="0"/>
    <x v="3"/>
    <x v="0"/>
    <x v="2"/>
    <x v="0"/>
    <x v="0"/>
    <x v="2"/>
    <x v="2"/>
    <x v="0"/>
    <x v="0"/>
    <x v="3"/>
    <x v="0"/>
    <x v="3"/>
    <x v="0"/>
    <x v="2"/>
    <x v="0"/>
    <x v="4"/>
    <x v="2"/>
    <x v="0"/>
    <x v="1"/>
    <x v="2"/>
    <x v="1"/>
    <x v="2"/>
    <x v="2"/>
    <x v="0"/>
    <x v="0"/>
    <x v="2"/>
    <x v="0"/>
    <x v="0"/>
    <x v="2"/>
    <x v="3"/>
    <x v="2"/>
    <x v="2"/>
    <x v="2"/>
    <x v="4"/>
    <x v="0"/>
    <x v="4"/>
    <x v="0"/>
    <x v="0"/>
    <x v="0"/>
    <x v="0"/>
    <x v="0"/>
    <x v="0"/>
    <x v="0"/>
    <x v="0"/>
    <x v="0"/>
    <x v="2"/>
    <x v="29"/>
    <x v="4"/>
    <x v="6"/>
    <x v="12"/>
    <x v="0"/>
    <x v="2"/>
    <x v="2"/>
    <x v="4"/>
    <x v="3"/>
    <x v="2"/>
  </r>
  <r>
    <x v="0"/>
    <s v="Kommunal"/>
    <x v="5"/>
    <x v="0"/>
    <x v="3"/>
    <x v="0"/>
    <x v="0"/>
    <x v="2"/>
    <x v="3"/>
    <x v="3"/>
    <x v="2"/>
    <x v="3"/>
    <x v="0"/>
    <x v="3"/>
    <x v="0"/>
    <x v="3"/>
    <x v="3"/>
    <x v="2"/>
    <x v="4"/>
    <x v="3"/>
    <x v="2"/>
    <x v="0"/>
    <x v="0"/>
    <x v="2"/>
    <x v="1"/>
    <x v="3"/>
    <x v="5"/>
    <x v="0"/>
    <x v="0"/>
    <x v="2"/>
    <x v="0"/>
    <x v="3"/>
    <x v="3"/>
    <x v="1"/>
    <x v="0"/>
    <x v="2"/>
    <x v="0"/>
    <x v="0"/>
    <x v="2"/>
    <x v="2"/>
    <x v="0"/>
    <x v="0"/>
    <x v="0"/>
    <x v="0"/>
    <x v="0"/>
    <x v="0"/>
    <x v="0"/>
    <x v="0"/>
    <x v="0"/>
    <x v="6"/>
    <x v="9"/>
    <x v="5"/>
    <x v="9"/>
    <x v="4"/>
    <x v="0"/>
    <x v="2"/>
    <x v="7"/>
    <x v="4"/>
    <x v="13"/>
    <x v="8"/>
  </r>
  <r>
    <x v="0"/>
    <s v="Kommunal"/>
    <x v="5"/>
    <x v="0"/>
    <x v="3"/>
    <x v="0"/>
    <x v="0"/>
    <x v="2"/>
    <x v="0"/>
    <x v="3"/>
    <x v="2"/>
    <x v="2"/>
    <x v="0"/>
    <x v="3"/>
    <x v="0"/>
    <x v="3"/>
    <x v="3"/>
    <x v="2"/>
    <x v="2"/>
    <x v="0"/>
    <x v="0"/>
    <x v="2"/>
    <x v="0"/>
    <x v="0"/>
    <x v="4"/>
    <x v="2"/>
    <x v="2"/>
    <x v="0"/>
    <x v="0"/>
    <x v="0"/>
    <x v="0"/>
    <x v="0"/>
    <x v="4"/>
    <x v="3"/>
    <x v="1"/>
    <x v="2"/>
    <x v="4"/>
    <x v="4"/>
    <x v="0"/>
    <x v="3"/>
    <x v="0"/>
    <x v="0"/>
    <x v="0"/>
    <x v="0"/>
    <x v="0"/>
    <x v="0"/>
    <x v="0"/>
    <x v="0"/>
    <x v="0"/>
    <x v="3"/>
    <x v="5"/>
    <x v="5"/>
    <x v="4"/>
    <x v="0"/>
    <x v="2"/>
    <x v="0"/>
    <x v="2"/>
    <x v="0"/>
    <x v="12"/>
    <x v="5"/>
  </r>
  <r>
    <x v="0"/>
    <s v="Kommunal"/>
    <x v="5"/>
    <x v="0"/>
    <x v="3"/>
    <x v="0"/>
    <x v="2"/>
    <x v="3"/>
    <x v="2"/>
    <x v="0"/>
    <x v="0"/>
    <x v="0"/>
    <x v="0"/>
    <x v="3"/>
    <x v="0"/>
    <x v="3"/>
    <x v="3"/>
    <x v="2"/>
    <x v="3"/>
    <x v="2"/>
    <x v="4"/>
    <x v="0"/>
    <x v="0"/>
    <x v="2"/>
    <x v="1"/>
    <x v="2"/>
    <x v="0"/>
    <x v="0"/>
    <x v="0"/>
    <x v="2"/>
    <x v="3"/>
    <x v="0"/>
    <x v="4"/>
    <x v="3"/>
    <x v="2"/>
    <x v="0"/>
    <x v="4"/>
    <x v="0"/>
    <x v="2"/>
    <x v="4"/>
    <x v="0"/>
    <x v="0"/>
    <x v="0"/>
    <x v="0"/>
    <x v="0"/>
    <x v="0"/>
    <x v="0"/>
    <x v="0"/>
    <x v="0"/>
    <x v="9"/>
    <x v="0"/>
    <x v="5"/>
    <x v="3"/>
    <x v="14"/>
    <x v="0"/>
    <x v="2"/>
    <x v="4"/>
    <x v="25"/>
    <x v="12"/>
    <x v="2"/>
  </r>
  <r>
    <x v="0"/>
    <s v="Kommunal"/>
    <x v="5"/>
    <x v="0"/>
    <x v="3"/>
    <x v="1"/>
    <x v="0"/>
    <x v="2"/>
    <x v="2"/>
    <x v="3"/>
    <x v="3"/>
    <x v="0"/>
    <x v="4"/>
    <x v="2"/>
    <x v="0"/>
    <x v="3"/>
    <x v="0"/>
    <x v="3"/>
    <x v="2"/>
    <x v="3"/>
    <x v="2"/>
    <x v="0"/>
    <x v="0"/>
    <x v="2"/>
    <x v="2"/>
    <x v="3"/>
    <x v="2"/>
    <x v="0"/>
    <x v="0"/>
    <x v="0"/>
    <x v="0"/>
    <x v="2"/>
    <x v="0"/>
    <x v="2"/>
    <x v="1"/>
    <x v="2"/>
    <x v="0"/>
    <x v="4"/>
    <x v="0"/>
    <x v="0"/>
    <x v="0"/>
    <x v="0"/>
    <x v="0"/>
    <x v="0"/>
    <x v="0"/>
    <x v="0"/>
    <x v="0"/>
    <x v="0"/>
    <x v="0"/>
    <x v="4"/>
    <x v="11"/>
    <x v="5"/>
    <x v="5"/>
    <x v="4"/>
    <x v="0"/>
    <x v="4"/>
    <x v="3"/>
    <x v="0"/>
    <x v="2"/>
    <x v="2"/>
  </r>
  <r>
    <x v="0"/>
    <s v="Kommunal"/>
    <x v="5"/>
    <x v="0"/>
    <x v="3"/>
    <x v="0"/>
    <x v="2"/>
    <x v="2"/>
    <x v="4"/>
    <x v="3"/>
    <x v="3"/>
    <x v="2"/>
    <x v="3"/>
    <x v="3"/>
    <x v="0"/>
    <x v="3"/>
    <x v="2"/>
    <x v="2"/>
    <x v="3"/>
    <x v="2"/>
    <x v="0"/>
    <x v="0"/>
    <x v="0"/>
    <x v="2"/>
    <x v="1"/>
    <x v="2"/>
    <x v="0"/>
    <x v="0"/>
    <x v="0"/>
    <x v="2"/>
    <x v="2"/>
    <x v="2"/>
    <x v="2"/>
    <x v="2"/>
    <x v="2"/>
    <x v="2"/>
    <x v="4"/>
    <x v="0"/>
    <x v="0"/>
    <x v="4"/>
    <x v="0"/>
    <x v="0"/>
    <x v="0"/>
    <x v="0"/>
    <x v="0"/>
    <x v="0"/>
    <x v="0"/>
    <x v="0"/>
    <x v="0"/>
    <x v="9"/>
    <x v="19"/>
    <x v="23"/>
    <x v="3"/>
    <x v="2"/>
    <x v="0"/>
    <x v="2"/>
    <x v="4"/>
    <x v="0"/>
    <x v="4"/>
    <x v="3"/>
  </r>
  <r>
    <x v="0"/>
    <s v="Kommunal"/>
    <x v="5"/>
    <x v="0"/>
    <x v="3"/>
    <x v="0"/>
    <x v="0"/>
    <x v="0"/>
    <x v="2"/>
    <x v="2"/>
    <x v="3"/>
    <x v="2"/>
    <x v="5"/>
    <x v="2"/>
    <x v="5"/>
    <x v="3"/>
    <x v="3"/>
    <x v="3"/>
    <x v="3"/>
    <x v="3"/>
    <x v="2"/>
    <x v="2"/>
    <x v="2"/>
    <x v="2"/>
    <x v="1"/>
    <x v="2"/>
    <x v="2"/>
    <x v="3"/>
    <x v="0"/>
    <x v="0"/>
    <x v="2"/>
    <x v="2"/>
    <x v="3"/>
    <x v="2"/>
    <x v="1"/>
    <x v="2"/>
    <x v="0"/>
    <x v="0"/>
    <x v="0"/>
    <x v="2"/>
    <x v="0"/>
    <x v="0"/>
    <x v="0"/>
    <x v="0"/>
    <x v="0"/>
    <x v="0"/>
    <x v="0"/>
    <x v="0"/>
    <x v="0"/>
    <x v="3"/>
    <x v="72"/>
    <x v="29"/>
    <x v="4"/>
    <x v="4"/>
    <x v="7"/>
    <x v="2"/>
    <x v="2"/>
    <x v="15"/>
    <x v="5"/>
    <x v="2"/>
  </r>
  <r>
    <x v="0"/>
    <s v="Kommunal"/>
    <x v="5"/>
    <x v="0"/>
    <x v="3"/>
    <x v="1"/>
    <x v="0"/>
    <x v="0"/>
    <x v="0"/>
    <x v="2"/>
    <x v="2"/>
    <x v="2"/>
    <x v="0"/>
    <x v="3"/>
    <x v="2"/>
    <x v="3"/>
    <x v="3"/>
    <x v="3"/>
    <x v="3"/>
    <x v="4"/>
    <x v="2"/>
    <x v="0"/>
    <x v="0"/>
    <x v="2"/>
    <x v="2"/>
    <x v="3"/>
    <x v="5"/>
    <x v="0"/>
    <x v="0"/>
    <x v="0"/>
    <x v="0"/>
    <x v="0"/>
    <x v="0"/>
    <x v="2"/>
    <x v="1"/>
    <x v="2"/>
    <x v="2"/>
    <x v="4"/>
    <x v="0"/>
    <x v="2"/>
    <x v="0"/>
    <x v="0"/>
    <x v="0"/>
    <x v="0"/>
    <x v="0"/>
    <x v="0"/>
    <x v="0"/>
    <x v="0"/>
    <x v="0"/>
    <x v="0"/>
    <x v="7"/>
    <x v="4"/>
    <x v="4"/>
    <x v="12"/>
    <x v="0"/>
    <x v="4"/>
    <x v="7"/>
    <x v="0"/>
    <x v="0"/>
    <x v="2"/>
  </r>
  <r>
    <x v="0"/>
    <s v="Kommunal"/>
    <x v="5"/>
    <x v="0"/>
    <x v="3"/>
    <x v="1"/>
    <x v="0"/>
    <x v="0"/>
    <x v="1"/>
    <x v="2"/>
    <x v="3"/>
    <x v="2"/>
    <x v="0"/>
    <x v="3"/>
    <x v="5"/>
    <x v="3"/>
    <x v="0"/>
    <x v="2"/>
    <x v="3"/>
    <x v="3"/>
    <x v="2"/>
    <x v="0"/>
    <x v="0"/>
    <x v="2"/>
    <x v="1"/>
    <x v="3"/>
    <x v="0"/>
    <x v="2"/>
    <x v="0"/>
    <x v="0"/>
    <x v="0"/>
    <x v="0"/>
    <x v="2"/>
    <x v="3"/>
    <x v="2"/>
    <x v="2"/>
    <x v="0"/>
    <x v="0"/>
    <x v="0"/>
    <x v="0"/>
    <x v="0"/>
    <x v="0"/>
    <x v="0"/>
    <x v="0"/>
    <x v="0"/>
    <x v="0"/>
    <x v="0"/>
    <x v="0"/>
    <x v="0"/>
    <x v="16"/>
    <x v="12"/>
    <x v="5"/>
    <x v="3"/>
    <x v="4"/>
    <x v="0"/>
    <x v="2"/>
    <x v="2"/>
    <x v="23"/>
    <x v="3"/>
    <x v="2"/>
  </r>
  <r>
    <x v="0"/>
    <s v="Kommunal"/>
    <x v="5"/>
    <x v="0"/>
    <x v="3"/>
    <x v="1"/>
    <x v="0"/>
    <x v="0"/>
    <x v="2"/>
    <x v="2"/>
    <x v="1"/>
    <x v="2"/>
    <x v="2"/>
    <x v="3"/>
    <x v="2"/>
    <x v="3"/>
    <x v="0"/>
    <x v="2"/>
    <x v="3"/>
    <x v="3"/>
    <x v="2"/>
    <x v="3"/>
    <x v="0"/>
    <x v="2"/>
    <x v="1"/>
    <x v="2"/>
    <x v="2"/>
    <x v="3"/>
    <x v="0"/>
    <x v="0"/>
    <x v="0"/>
    <x v="0"/>
    <x v="2"/>
    <x v="0"/>
    <x v="2"/>
    <x v="2"/>
    <x v="2"/>
    <x v="0"/>
    <x v="0"/>
    <x v="0"/>
    <x v="0"/>
    <x v="0"/>
    <x v="0"/>
    <x v="0"/>
    <x v="0"/>
    <x v="0"/>
    <x v="0"/>
    <x v="0"/>
    <x v="0"/>
    <x v="3"/>
    <x v="36"/>
    <x v="6"/>
    <x v="3"/>
    <x v="4"/>
    <x v="3"/>
    <x v="2"/>
    <x v="2"/>
    <x v="10"/>
    <x v="3"/>
    <x v="3"/>
  </r>
  <r>
    <x v="0"/>
    <s v="Kommunal"/>
    <x v="5"/>
    <x v="0"/>
    <x v="3"/>
    <x v="0"/>
    <x v="0"/>
    <x v="2"/>
    <x v="3"/>
    <x v="3"/>
    <x v="2"/>
    <x v="3"/>
    <x v="0"/>
    <x v="3"/>
    <x v="0"/>
    <x v="2"/>
    <x v="0"/>
    <x v="3"/>
    <x v="2"/>
    <x v="3"/>
    <x v="2"/>
    <x v="0"/>
    <x v="4"/>
    <x v="2"/>
    <x v="2"/>
    <x v="3"/>
    <x v="2"/>
    <x v="0"/>
    <x v="0"/>
    <x v="2"/>
    <x v="0"/>
    <x v="2"/>
    <x v="3"/>
    <x v="1"/>
    <x v="1"/>
    <x v="3"/>
    <x v="4"/>
    <x v="0"/>
    <x v="0"/>
    <x v="0"/>
    <x v="0"/>
    <x v="0"/>
    <x v="0"/>
    <x v="0"/>
    <x v="0"/>
    <x v="0"/>
    <x v="0"/>
    <x v="0"/>
    <x v="0"/>
    <x v="6"/>
    <x v="9"/>
    <x v="9"/>
    <x v="5"/>
    <x v="4"/>
    <x v="3"/>
    <x v="4"/>
    <x v="3"/>
    <x v="4"/>
    <x v="5"/>
    <x v="1"/>
  </r>
  <r>
    <x v="0"/>
    <s v="Kommunal"/>
    <x v="5"/>
    <x v="0"/>
    <x v="3"/>
    <x v="0"/>
    <x v="2"/>
    <x v="0"/>
    <x v="0"/>
    <x v="2"/>
    <x v="2"/>
    <x v="2"/>
    <x v="0"/>
    <x v="3"/>
    <x v="0"/>
    <x v="3"/>
    <x v="3"/>
    <x v="2"/>
    <x v="2"/>
    <x v="2"/>
    <x v="2"/>
    <x v="2"/>
    <x v="0"/>
    <x v="2"/>
    <x v="1"/>
    <x v="3"/>
    <x v="0"/>
    <x v="3"/>
    <x v="0"/>
    <x v="0"/>
    <x v="0"/>
    <x v="2"/>
    <x v="0"/>
    <x v="3"/>
    <x v="1"/>
    <x v="2"/>
    <x v="4"/>
    <x v="2"/>
    <x v="2"/>
    <x v="0"/>
    <x v="0"/>
    <x v="0"/>
    <x v="0"/>
    <x v="0"/>
    <x v="0"/>
    <x v="0"/>
    <x v="0"/>
    <x v="0"/>
    <x v="0"/>
    <x v="2"/>
    <x v="7"/>
    <x v="5"/>
    <x v="4"/>
    <x v="3"/>
    <x v="2"/>
    <x v="2"/>
    <x v="2"/>
    <x v="10"/>
    <x v="2"/>
    <x v="5"/>
  </r>
  <r>
    <x v="0"/>
    <s v="Kommunal"/>
    <x v="5"/>
    <x v="0"/>
    <x v="3"/>
    <x v="1"/>
    <x v="3"/>
    <x v="4"/>
    <x v="1"/>
    <x v="1"/>
    <x v="4"/>
    <x v="3"/>
    <x v="0"/>
    <x v="0"/>
    <x v="0"/>
    <x v="2"/>
    <x v="0"/>
    <x v="3"/>
    <x v="2"/>
    <x v="0"/>
    <x v="1"/>
    <x v="2"/>
    <x v="4"/>
    <x v="2"/>
    <x v="3"/>
    <x v="5"/>
    <x v="0"/>
    <x v="0"/>
    <x v="0"/>
    <x v="2"/>
    <x v="0"/>
    <x v="2"/>
    <x v="0"/>
    <x v="1"/>
    <x v="3"/>
    <x v="3"/>
    <x v="3"/>
    <x v="4"/>
    <x v="2"/>
    <x v="2"/>
    <x v="0"/>
    <x v="0"/>
    <x v="0"/>
    <x v="0"/>
    <x v="0"/>
    <x v="0"/>
    <x v="0"/>
    <x v="0"/>
    <x v="0"/>
    <x v="17"/>
    <x v="60"/>
    <x v="30"/>
    <x v="5"/>
    <x v="6"/>
    <x v="9"/>
    <x v="6"/>
    <x v="3"/>
    <x v="4"/>
    <x v="2"/>
    <x v="8"/>
  </r>
  <r>
    <x v="0"/>
    <s v="Kommunal"/>
    <x v="3"/>
    <x v="0"/>
    <x v="5"/>
    <x v="1"/>
    <x v="2"/>
    <x v="0"/>
    <x v="2"/>
    <x v="3"/>
    <x v="2"/>
    <x v="3"/>
    <x v="0"/>
    <x v="3"/>
    <x v="2"/>
    <x v="2"/>
    <x v="3"/>
    <x v="2"/>
    <x v="3"/>
    <x v="4"/>
    <x v="2"/>
    <x v="0"/>
    <x v="0"/>
    <x v="2"/>
    <x v="1"/>
    <x v="2"/>
    <x v="2"/>
    <x v="0"/>
    <x v="0"/>
    <x v="2"/>
    <x v="0"/>
    <x v="2"/>
    <x v="0"/>
    <x v="3"/>
    <x v="1"/>
    <x v="3"/>
    <x v="0"/>
    <x v="4"/>
    <x v="4"/>
    <x v="4"/>
    <x v="0"/>
    <x v="0"/>
    <x v="0"/>
    <x v="0"/>
    <x v="0"/>
    <x v="0"/>
    <x v="0"/>
    <x v="0"/>
    <x v="0"/>
    <x v="0"/>
    <x v="9"/>
    <x v="9"/>
    <x v="3"/>
    <x v="12"/>
    <x v="0"/>
    <x v="2"/>
    <x v="2"/>
    <x v="4"/>
    <x v="2"/>
    <x v="5"/>
  </r>
  <r>
    <x v="0"/>
    <s v="Kommunal"/>
    <x v="1"/>
    <x v="0"/>
    <x v="9"/>
    <x v="1"/>
    <x v="3"/>
    <x v="4"/>
    <x v="3"/>
    <x v="4"/>
    <x v="4"/>
    <x v="5"/>
    <x v="4"/>
    <x v="2"/>
    <x v="5"/>
    <x v="2"/>
    <x v="2"/>
    <x v="4"/>
    <x v="4"/>
    <x v="3"/>
    <x v="2"/>
    <x v="3"/>
    <x v="4"/>
    <x v="4"/>
    <x v="3"/>
    <x v="5"/>
    <x v="5"/>
    <x v="0"/>
    <x v="0"/>
    <x v="2"/>
    <x v="0"/>
    <x v="3"/>
    <x v="3"/>
    <x v="1"/>
    <x v="3"/>
    <x v="3"/>
    <x v="3"/>
    <x v="3"/>
    <x v="2"/>
    <x v="2"/>
    <x v="0"/>
    <x v="0"/>
    <x v="0"/>
    <x v="0"/>
    <x v="0"/>
    <x v="0"/>
    <x v="0"/>
    <x v="0"/>
    <x v="0"/>
    <x v="17"/>
    <x v="15"/>
    <x v="27"/>
    <x v="8"/>
    <x v="4"/>
    <x v="8"/>
    <x v="9"/>
    <x v="9"/>
    <x v="4"/>
    <x v="13"/>
    <x v="8"/>
  </r>
  <r>
    <x v="0"/>
    <s v="Kommunal"/>
    <x v="1"/>
    <x v="0"/>
    <x v="9"/>
    <x v="1"/>
    <x v="0"/>
    <x v="2"/>
    <x v="0"/>
    <x v="2"/>
    <x v="3"/>
    <x v="4"/>
    <x v="4"/>
    <x v="5"/>
    <x v="4"/>
    <x v="0"/>
    <x v="0"/>
    <x v="0"/>
    <x v="3"/>
    <x v="3"/>
    <x v="0"/>
    <x v="2"/>
    <x v="2"/>
    <x v="0"/>
    <x v="2"/>
    <x v="0"/>
    <x v="4"/>
    <x v="3"/>
    <x v="0"/>
    <x v="3"/>
    <x v="2"/>
    <x v="0"/>
    <x v="2"/>
    <x v="4"/>
    <x v="1"/>
    <x v="4"/>
    <x v="2"/>
    <x v="4"/>
    <x v="4"/>
    <x v="0"/>
    <x v="0"/>
    <x v="0"/>
    <x v="0"/>
    <x v="0"/>
    <x v="0"/>
    <x v="0"/>
    <x v="0"/>
    <x v="0"/>
    <x v="0"/>
    <x v="3"/>
    <x v="41"/>
    <x v="28"/>
    <x v="6"/>
    <x v="10"/>
    <x v="7"/>
    <x v="7"/>
    <x v="8"/>
    <x v="6"/>
    <x v="3"/>
    <x v="9"/>
  </r>
  <r>
    <x v="0"/>
    <s v="Kommunal"/>
    <x v="1"/>
    <x v="0"/>
    <x v="9"/>
    <x v="1"/>
    <x v="2"/>
    <x v="0"/>
    <x v="0"/>
    <x v="2"/>
    <x v="3"/>
    <x v="0"/>
    <x v="0"/>
    <x v="3"/>
    <x v="0"/>
    <x v="3"/>
    <x v="0"/>
    <x v="3"/>
    <x v="3"/>
    <x v="2"/>
    <x v="0"/>
    <x v="2"/>
    <x v="2"/>
    <x v="2"/>
    <x v="1"/>
    <x v="0"/>
    <x v="3"/>
    <x v="0"/>
    <x v="0"/>
    <x v="0"/>
    <x v="3"/>
    <x v="0"/>
    <x v="2"/>
    <x v="1"/>
    <x v="1"/>
    <x v="2"/>
    <x v="2"/>
    <x v="2"/>
    <x v="4"/>
    <x v="4"/>
    <x v="0"/>
    <x v="0"/>
    <x v="0"/>
    <x v="0"/>
    <x v="0"/>
    <x v="0"/>
    <x v="0"/>
    <x v="0"/>
    <x v="0"/>
    <x v="2"/>
    <x v="3"/>
    <x v="4"/>
    <x v="4"/>
    <x v="2"/>
    <x v="7"/>
    <x v="2"/>
    <x v="5"/>
    <x v="12"/>
    <x v="3"/>
    <x v="1"/>
  </r>
  <r>
    <x v="0"/>
    <s v="Kommunal"/>
    <x v="1"/>
    <x v="0"/>
    <x v="9"/>
    <x v="0"/>
    <x v="2"/>
    <x v="2"/>
    <x v="2"/>
    <x v="2"/>
    <x v="2"/>
    <x v="2"/>
    <x v="2"/>
    <x v="2"/>
    <x v="2"/>
    <x v="4"/>
    <x v="0"/>
    <x v="2"/>
    <x v="2"/>
    <x v="4"/>
    <x v="2"/>
    <x v="0"/>
    <x v="0"/>
    <x v="3"/>
    <x v="2"/>
    <x v="2"/>
    <x v="3"/>
    <x v="0"/>
    <x v="0"/>
    <x v="0"/>
    <x v="0"/>
    <x v="2"/>
    <x v="3"/>
    <x v="3"/>
    <x v="1"/>
    <x v="2"/>
    <x v="4"/>
    <x v="0"/>
    <x v="0"/>
    <x v="2"/>
    <x v="0"/>
    <x v="0"/>
    <x v="0"/>
    <x v="0"/>
    <x v="0"/>
    <x v="0"/>
    <x v="0"/>
    <x v="0"/>
    <x v="0"/>
    <x v="3"/>
    <x v="2"/>
    <x v="32"/>
    <x v="4"/>
    <x v="12"/>
    <x v="0"/>
    <x v="5"/>
    <x v="0"/>
    <x v="0"/>
    <x v="5"/>
    <x v="5"/>
  </r>
  <r>
    <x v="0"/>
    <s v="Kommunal"/>
    <x v="1"/>
    <x v="0"/>
    <x v="9"/>
    <x v="0"/>
    <x v="0"/>
    <x v="0"/>
    <x v="2"/>
    <x v="0"/>
    <x v="2"/>
    <x v="2"/>
    <x v="0"/>
    <x v="3"/>
    <x v="0"/>
    <x v="3"/>
    <x v="3"/>
    <x v="0"/>
    <x v="2"/>
    <x v="0"/>
    <x v="0"/>
    <x v="2"/>
    <x v="0"/>
    <x v="0"/>
    <x v="4"/>
    <x v="3"/>
    <x v="2"/>
    <x v="2"/>
    <x v="0"/>
    <x v="0"/>
    <x v="0"/>
    <x v="0"/>
    <x v="2"/>
    <x v="1"/>
    <x v="3"/>
    <x v="2"/>
    <x v="2"/>
    <x v="4"/>
    <x v="2"/>
    <x v="2"/>
    <x v="0"/>
    <x v="0"/>
    <x v="0"/>
    <x v="0"/>
    <x v="0"/>
    <x v="0"/>
    <x v="0"/>
    <x v="0"/>
    <x v="0"/>
    <x v="3"/>
    <x v="29"/>
    <x v="5"/>
    <x v="2"/>
    <x v="0"/>
    <x v="2"/>
    <x v="0"/>
    <x v="3"/>
    <x v="23"/>
    <x v="3"/>
    <x v="8"/>
  </r>
  <r>
    <x v="0"/>
    <s v="Kommunal"/>
    <x v="1"/>
    <x v="0"/>
    <x v="9"/>
    <x v="1"/>
    <x v="2"/>
    <x v="3"/>
    <x v="4"/>
    <x v="2"/>
    <x v="1"/>
    <x v="0"/>
    <x v="0"/>
    <x v="0"/>
    <x v="0"/>
    <x v="3"/>
    <x v="0"/>
    <x v="2"/>
    <x v="3"/>
    <x v="0"/>
    <x v="5"/>
    <x v="0"/>
    <x v="0"/>
    <x v="2"/>
    <x v="4"/>
    <x v="2"/>
    <x v="3"/>
    <x v="3"/>
    <x v="4"/>
    <x v="0"/>
    <x v="3"/>
    <x v="4"/>
    <x v="2"/>
    <x v="4"/>
    <x v="2"/>
    <x v="0"/>
    <x v="2"/>
    <x v="4"/>
    <x v="4"/>
    <x v="0"/>
    <x v="0"/>
    <x v="0"/>
    <x v="0"/>
    <x v="0"/>
    <x v="0"/>
    <x v="0"/>
    <x v="0"/>
    <x v="0"/>
    <x v="0"/>
    <x v="11"/>
    <x v="23"/>
    <x v="6"/>
    <x v="3"/>
    <x v="8"/>
    <x v="0"/>
    <x v="3"/>
    <x v="0"/>
    <x v="5"/>
    <x v="8"/>
    <x v="7"/>
  </r>
  <r>
    <x v="0"/>
    <s v="Kommunal"/>
    <x v="1"/>
    <x v="0"/>
    <x v="9"/>
    <x v="1"/>
    <x v="0"/>
    <x v="2"/>
    <x v="1"/>
    <x v="2"/>
    <x v="3"/>
    <x v="0"/>
    <x v="2"/>
    <x v="3"/>
    <x v="0"/>
    <x v="3"/>
    <x v="3"/>
    <x v="2"/>
    <x v="2"/>
    <x v="4"/>
    <x v="2"/>
    <x v="4"/>
    <x v="3"/>
    <x v="0"/>
    <x v="1"/>
    <x v="4"/>
    <x v="4"/>
    <x v="3"/>
    <x v="0"/>
    <x v="0"/>
    <x v="4"/>
    <x v="2"/>
    <x v="2"/>
    <x v="0"/>
    <x v="1"/>
    <x v="1"/>
    <x v="0"/>
    <x v="4"/>
    <x v="0"/>
    <x v="2"/>
    <x v="0"/>
    <x v="0"/>
    <x v="0"/>
    <x v="0"/>
    <x v="0"/>
    <x v="0"/>
    <x v="0"/>
    <x v="0"/>
    <x v="0"/>
    <x v="15"/>
    <x v="8"/>
    <x v="5"/>
    <x v="4"/>
    <x v="12"/>
    <x v="5"/>
    <x v="3"/>
    <x v="6"/>
    <x v="26"/>
    <x v="4"/>
    <x v="5"/>
  </r>
  <r>
    <x v="0"/>
    <s v="Kommunal"/>
    <x v="1"/>
    <x v="0"/>
    <x v="9"/>
    <x v="0"/>
    <x v="3"/>
    <x v="4"/>
    <x v="3"/>
    <x v="4"/>
    <x v="4"/>
    <x v="5"/>
    <x v="4"/>
    <x v="2"/>
    <x v="5"/>
    <x v="2"/>
    <x v="2"/>
    <x v="4"/>
    <x v="4"/>
    <x v="3"/>
    <x v="2"/>
    <x v="3"/>
    <x v="4"/>
    <x v="4"/>
    <x v="3"/>
    <x v="5"/>
    <x v="5"/>
    <x v="0"/>
    <x v="0"/>
    <x v="2"/>
    <x v="0"/>
    <x v="3"/>
    <x v="5"/>
    <x v="1"/>
    <x v="3"/>
    <x v="3"/>
    <x v="2"/>
    <x v="3"/>
    <x v="2"/>
    <x v="2"/>
    <x v="0"/>
    <x v="0"/>
    <x v="0"/>
    <x v="0"/>
    <x v="0"/>
    <x v="0"/>
    <x v="0"/>
    <x v="0"/>
    <x v="0"/>
    <x v="17"/>
    <x v="15"/>
    <x v="27"/>
    <x v="8"/>
    <x v="4"/>
    <x v="8"/>
    <x v="9"/>
    <x v="9"/>
    <x v="4"/>
    <x v="9"/>
    <x v="8"/>
  </r>
  <r>
    <x v="0"/>
    <s v="Kommunal"/>
    <x v="1"/>
    <x v="0"/>
    <x v="9"/>
    <x v="0"/>
    <x v="4"/>
    <x v="3"/>
    <x v="3"/>
    <x v="4"/>
    <x v="4"/>
    <x v="4"/>
    <x v="3"/>
    <x v="2"/>
    <x v="5"/>
    <x v="2"/>
    <x v="0"/>
    <x v="4"/>
    <x v="3"/>
    <x v="3"/>
    <x v="2"/>
    <x v="1"/>
    <x v="1"/>
    <x v="4"/>
    <x v="3"/>
    <x v="5"/>
    <x v="2"/>
    <x v="0"/>
    <x v="0"/>
    <x v="2"/>
    <x v="0"/>
    <x v="3"/>
    <x v="5"/>
    <x v="1"/>
    <x v="1"/>
    <x v="3"/>
    <x v="4"/>
    <x v="3"/>
    <x v="2"/>
    <x v="2"/>
    <x v="0"/>
    <x v="0"/>
    <x v="0"/>
    <x v="0"/>
    <x v="0"/>
    <x v="0"/>
    <x v="0"/>
    <x v="0"/>
    <x v="0"/>
    <x v="9"/>
    <x v="74"/>
    <x v="19"/>
    <x v="9"/>
    <x v="4"/>
    <x v="1"/>
    <x v="9"/>
    <x v="7"/>
    <x v="4"/>
    <x v="9"/>
    <x v="1"/>
  </r>
  <r>
    <x v="0"/>
    <s v="Kommunal"/>
    <x v="1"/>
    <x v="0"/>
    <x v="9"/>
    <x v="1"/>
    <x v="2"/>
    <x v="2"/>
    <x v="2"/>
    <x v="2"/>
    <x v="3"/>
    <x v="2"/>
    <x v="2"/>
    <x v="3"/>
    <x v="5"/>
    <x v="3"/>
    <x v="5"/>
    <x v="2"/>
    <x v="2"/>
    <x v="2"/>
    <x v="2"/>
    <x v="0"/>
    <x v="2"/>
    <x v="2"/>
    <x v="4"/>
    <x v="0"/>
    <x v="3"/>
    <x v="2"/>
    <x v="0"/>
    <x v="0"/>
    <x v="3"/>
    <x v="2"/>
    <x v="0"/>
    <x v="3"/>
    <x v="2"/>
    <x v="2"/>
    <x v="2"/>
    <x v="4"/>
    <x v="4"/>
    <x v="0"/>
    <x v="0"/>
    <x v="0"/>
    <x v="0"/>
    <x v="0"/>
    <x v="0"/>
    <x v="0"/>
    <x v="0"/>
    <x v="0"/>
    <x v="0"/>
    <x v="3"/>
    <x v="4"/>
    <x v="4"/>
    <x v="4"/>
    <x v="3"/>
    <x v="2"/>
    <x v="3"/>
    <x v="5"/>
    <x v="5"/>
    <x v="2"/>
    <x v="2"/>
  </r>
  <r>
    <x v="0"/>
    <s v="Kommunal"/>
    <x v="1"/>
    <x v="0"/>
    <x v="9"/>
    <x v="0"/>
    <x v="0"/>
    <x v="0"/>
    <x v="2"/>
    <x v="2"/>
    <x v="3"/>
    <x v="0"/>
    <x v="0"/>
    <x v="3"/>
    <x v="0"/>
    <x v="0"/>
    <x v="3"/>
    <x v="0"/>
    <x v="2"/>
    <x v="0"/>
    <x v="4"/>
    <x v="0"/>
    <x v="0"/>
    <x v="2"/>
    <x v="0"/>
    <x v="0"/>
    <x v="3"/>
    <x v="3"/>
    <x v="4"/>
    <x v="0"/>
    <x v="2"/>
    <x v="2"/>
    <x v="2"/>
    <x v="0"/>
    <x v="0"/>
    <x v="0"/>
    <x v="2"/>
    <x v="0"/>
    <x v="0"/>
    <x v="1"/>
    <x v="0"/>
    <x v="0"/>
    <x v="0"/>
    <x v="0"/>
    <x v="0"/>
    <x v="0"/>
    <x v="0"/>
    <x v="0"/>
    <x v="0"/>
    <x v="3"/>
    <x v="3"/>
    <x v="14"/>
    <x v="2"/>
    <x v="7"/>
    <x v="0"/>
    <x v="2"/>
    <x v="5"/>
    <x v="32"/>
    <x v="4"/>
    <x v="0"/>
  </r>
  <r>
    <x v="0"/>
    <s v="Kommunal"/>
    <x v="1"/>
    <x v="0"/>
    <x v="9"/>
    <x v="0"/>
    <x v="3"/>
    <x v="2"/>
    <x v="2"/>
    <x v="4"/>
    <x v="4"/>
    <x v="3"/>
    <x v="4"/>
    <x v="2"/>
    <x v="5"/>
    <x v="2"/>
    <x v="3"/>
    <x v="3"/>
    <x v="2"/>
    <x v="3"/>
    <x v="2"/>
    <x v="0"/>
    <x v="4"/>
    <x v="3"/>
    <x v="2"/>
    <x v="2"/>
    <x v="2"/>
    <x v="0"/>
    <x v="0"/>
    <x v="2"/>
    <x v="0"/>
    <x v="3"/>
    <x v="3"/>
    <x v="1"/>
    <x v="3"/>
    <x v="2"/>
    <x v="0"/>
    <x v="0"/>
    <x v="2"/>
    <x v="2"/>
    <x v="0"/>
    <x v="0"/>
    <x v="0"/>
    <x v="0"/>
    <x v="0"/>
    <x v="0"/>
    <x v="0"/>
    <x v="0"/>
    <x v="0"/>
    <x v="5"/>
    <x v="45"/>
    <x v="2"/>
    <x v="5"/>
    <x v="4"/>
    <x v="3"/>
    <x v="5"/>
    <x v="2"/>
    <x v="4"/>
    <x v="13"/>
    <x v="8"/>
  </r>
  <r>
    <x v="0"/>
    <s v="Kommunal"/>
    <x v="1"/>
    <x v="0"/>
    <x v="9"/>
    <x v="0"/>
    <x v="0"/>
    <x v="2"/>
    <x v="1"/>
    <x v="3"/>
    <x v="3"/>
    <x v="2"/>
    <x v="4"/>
    <x v="3"/>
    <x v="2"/>
    <x v="3"/>
    <x v="3"/>
    <x v="2"/>
    <x v="2"/>
    <x v="2"/>
    <x v="0"/>
    <x v="0"/>
    <x v="0"/>
    <x v="4"/>
    <x v="2"/>
    <x v="3"/>
    <x v="0"/>
    <x v="0"/>
    <x v="0"/>
    <x v="2"/>
    <x v="0"/>
    <x v="0"/>
    <x v="3"/>
    <x v="0"/>
    <x v="3"/>
    <x v="2"/>
    <x v="0"/>
    <x v="0"/>
    <x v="2"/>
    <x v="0"/>
    <x v="0"/>
    <x v="0"/>
    <x v="0"/>
    <x v="0"/>
    <x v="0"/>
    <x v="0"/>
    <x v="0"/>
    <x v="0"/>
    <x v="0"/>
    <x v="15"/>
    <x v="56"/>
    <x v="4"/>
    <x v="4"/>
    <x v="2"/>
    <x v="0"/>
    <x v="8"/>
    <x v="2"/>
    <x v="4"/>
    <x v="10"/>
    <x v="8"/>
  </r>
  <r>
    <x v="0"/>
    <s v="Kommunal"/>
    <x v="1"/>
    <x v="0"/>
    <x v="9"/>
    <x v="0"/>
    <x v="0"/>
    <x v="2"/>
    <x v="2"/>
    <x v="4"/>
    <x v="4"/>
    <x v="2"/>
    <x v="4"/>
    <x v="3"/>
    <x v="0"/>
    <x v="3"/>
    <x v="5"/>
    <x v="2"/>
    <x v="2"/>
    <x v="0"/>
    <x v="0"/>
    <x v="3"/>
    <x v="0"/>
    <x v="3"/>
    <x v="1"/>
    <x v="2"/>
    <x v="0"/>
    <x v="3"/>
    <x v="0"/>
    <x v="2"/>
    <x v="2"/>
    <x v="3"/>
    <x v="3"/>
    <x v="1"/>
    <x v="3"/>
    <x v="3"/>
    <x v="4"/>
    <x v="2"/>
    <x v="0"/>
    <x v="0"/>
    <x v="0"/>
    <x v="0"/>
    <x v="0"/>
    <x v="0"/>
    <x v="0"/>
    <x v="0"/>
    <x v="0"/>
    <x v="0"/>
    <x v="0"/>
    <x v="4"/>
    <x v="71"/>
    <x v="6"/>
    <x v="4"/>
    <x v="0"/>
    <x v="3"/>
    <x v="4"/>
    <x v="4"/>
    <x v="10"/>
    <x v="13"/>
    <x v="8"/>
  </r>
  <r>
    <x v="0"/>
    <s v="Kommunal"/>
    <x v="1"/>
    <x v="0"/>
    <x v="9"/>
    <x v="0"/>
    <x v="3"/>
    <x v="4"/>
    <x v="3"/>
    <x v="4"/>
    <x v="4"/>
    <x v="5"/>
    <x v="4"/>
    <x v="2"/>
    <x v="5"/>
    <x v="2"/>
    <x v="2"/>
    <x v="3"/>
    <x v="3"/>
    <x v="0"/>
    <x v="4"/>
    <x v="3"/>
    <x v="2"/>
    <x v="0"/>
    <x v="2"/>
    <x v="2"/>
    <x v="0"/>
    <x v="0"/>
    <x v="0"/>
    <x v="2"/>
    <x v="0"/>
    <x v="2"/>
    <x v="5"/>
    <x v="1"/>
    <x v="3"/>
    <x v="3"/>
    <x v="1"/>
    <x v="0"/>
    <x v="2"/>
    <x v="2"/>
    <x v="0"/>
    <x v="0"/>
    <x v="0"/>
    <x v="0"/>
    <x v="0"/>
    <x v="0"/>
    <x v="0"/>
    <x v="0"/>
    <x v="0"/>
    <x v="17"/>
    <x v="15"/>
    <x v="27"/>
    <x v="4"/>
    <x v="7"/>
    <x v="9"/>
    <x v="7"/>
    <x v="4"/>
    <x v="4"/>
    <x v="16"/>
    <x v="8"/>
  </r>
  <r>
    <x v="0"/>
    <s v="Kommunal"/>
    <x v="1"/>
    <x v="0"/>
    <x v="9"/>
    <x v="0"/>
    <x v="0"/>
    <x v="4"/>
    <x v="2"/>
    <x v="2"/>
    <x v="2"/>
    <x v="3"/>
    <x v="0"/>
    <x v="0"/>
    <x v="5"/>
    <x v="3"/>
    <x v="0"/>
    <x v="2"/>
    <x v="2"/>
    <x v="4"/>
    <x v="0"/>
    <x v="1"/>
    <x v="2"/>
    <x v="2"/>
    <x v="1"/>
    <x v="2"/>
    <x v="0"/>
    <x v="0"/>
    <x v="0"/>
    <x v="2"/>
    <x v="0"/>
    <x v="3"/>
    <x v="0"/>
    <x v="3"/>
    <x v="0"/>
    <x v="2"/>
    <x v="3"/>
    <x v="3"/>
    <x v="2"/>
    <x v="1"/>
    <x v="0"/>
    <x v="0"/>
    <x v="0"/>
    <x v="0"/>
    <x v="0"/>
    <x v="0"/>
    <x v="0"/>
    <x v="0"/>
    <x v="0"/>
    <x v="5"/>
    <x v="5"/>
    <x v="4"/>
    <x v="4"/>
    <x v="9"/>
    <x v="7"/>
    <x v="2"/>
    <x v="4"/>
    <x v="4"/>
    <x v="6"/>
    <x v="5"/>
  </r>
  <r>
    <x v="0"/>
    <s v="Kommunal"/>
    <x v="1"/>
    <x v="0"/>
    <x v="9"/>
    <x v="0"/>
    <x v="0"/>
    <x v="2"/>
    <x v="2"/>
    <x v="3"/>
    <x v="2"/>
    <x v="2"/>
    <x v="0"/>
    <x v="3"/>
    <x v="0"/>
    <x v="3"/>
    <x v="5"/>
    <x v="2"/>
    <x v="3"/>
    <x v="0"/>
    <x v="1"/>
    <x v="0"/>
    <x v="0"/>
    <x v="3"/>
    <x v="2"/>
    <x v="2"/>
    <x v="3"/>
    <x v="0"/>
    <x v="0"/>
    <x v="2"/>
    <x v="0"/>
    <x v="1"/>
    <x v="1"/>
    <x v="3"/>
    <x v="1"/>
    <x v="2"/>
    <x v="0"/>
    <x v="0"/>
    <x v="0"/>
    <x v="0"/>
    <x v="0"/>
    <x v="0"/>
    <x v="0"/>
    <x v="0"/>
    <x v="0"/>
    <x v="0"/>
    <x v="0"/>
    <x v="0"/>
    <x v="0"/>
    <x v="4"/>
    <x v="5"/>
    <x v="6"/>
    <x v="3"/>
    <x v="6"/>
    <x v="0"/>
    <x v="5"/>
    <x v="0"/>
    <x v="4"/>
    <x v="1"/>
    <x v="5"/>
  </r>
  <r>
    <x v="0"/>
    <s v="Kommunal"/>
    <x v="1"/>
    <x v="0"/>
    <x v="9"/>
    <x v="1"/>
    <x v="2"/>
    <x v="0"/>
    <x v="3"/>
    <x v="2"/>
    <x v="3"/>
    <x v="0"/>
    <x v="0"/>
    <x v="3"/>
    <x v="2"/>
    <x v="0"/>
    <x v="5"/>
    <x v="3"/>
    <x v="0"/>
    <x v="4"/>
    <x v="0"/>
    <x v="2"/>
    <x v="0"/>
    <x v="2"/>
    <x v="1"/>
    <x v="0"/>
    <x v="0"/>
    <x v="0"/>
    <x v="0"/>
    <x v="0"/>
    <x v="3"/>
    <x v="0"/>
    <x v="0"/>
    <x v="2"/>
    <x v="1"/>
    <x v="2"/>
    <x v="0"/>
    <x v="0"/>
    <x v="4"/>
    <x v="0"/>
    <x v="0"/>
    <x v="0"/>
    <x v="0"/>
    <x v="0"/>
    <x v="0"/>
    <x v="0"/>
    <x v="0"/>
    <x v="0"/>
    <x v="0"/>
    <x v="22"/>
    <x v="3"/>
    <x v="7"/>
    <x v="2"/>
    <x v="9"/>
    <x v="2"/>
    <x v="2"/>
    <x v="0"/>
    <x v="12"/>
    <x v="0"/>
    <x v="2"/>
  </r>
  <r>
    <x v="0"/>
    <s v="Kommunal"/>
    <x v="1"/>
    <x v="0"/>
    <x v="9"/>
    <x v="1"/>
    <x v="0"/>
    <x v="0"/>
    <x v="2"/>
    <x v="0"/>
    <x v="3"/>
    <x v="0"/>
    <x v="1"/>
    <x v="3"/>
    <x v="0"/>
    <x v="0"/>
    <x v="0"/>
    <x v="1"/>
    <x v="2"/>
    <x v="3"/>
    <x v="1"/>
    <x v="1"/>
    <x v="1"/>
    <x v="2"/>
    <x v="1"/>
    <x v="0"/>
    <x v="0"/>
    <x v="3"/>
    <x v="1"/>
    <x v="3"/>
    <x v="3"/>
    <x v="2"/>
    <x v="0"/>
    <x v="0"/>
    <x v="0"/>
    <x v="0"/>
    <x v="0"/>
    <x v="0"/>
    <x v="0"/>
    <x v="2"/>
    <x v="0"/>
    <x v="0"/>
    <x v="0"/>
    <x v="0"/>
    <x v="0"/>
    <x v="0"/>
    <x v="0"/>
    <x v="0"/>
    <x v="0"/>
    <x v="3"/>
    <x v="77"/>
    <x v="3"/>
    <x v="5"/>
    <x v="4"/>
    <x v="1"/>
    <x v="2"/>
    <x v="0"/>
    <x v="55"/>
    <x v="2"/>
    <x v="0"/>
  </r>
  <r>
    <x v="0"/>
    <s v="Kommunal"/>
    <x v="1"/>
    <x v="0"/>
    <x v="9"/>
    <x v="0"/>
    <x v="0"/>
    <x v="0"/>
    <x v="2"/>
    <x v="2"/>
    <x v="3"/>
    <x v="2"/>
    <x v="0"/>
    <x v="3"/>
    <x v="2"/>
    <x v="3"/>
    <x v="3"/>
    <x v="0"/>
    <x v="2"/>
    <x v="4"/>
    <x v="4"/>
    <x v="1"/>
    <x v="1"/>
    <x v="2"/>
    <x v="1"/>
    <x v="2"/>
    <x v="0"/>
    <x v="3"/>
    <x v="4"/>
    <x v="3"/>
    <x v="3"/>
    <x v="0"/>
    <x v="0"/>
    <x v="2"/>
    <x v="2"/>
    <x v="0"/>
    <x v="4"/>
    <x v="4"/>
    <x v="0"/>
    <x v="1"/>
    <x v="0"/>
    <x v="0"/>
    <x v="0"/>
    <x v="0"/>
    <x v="0"/>
    <x v="0"/>
    <x v="0"/>
    <x v="0"/>
    <x v="0"/>
    <x v="3"/>
    <x v="12"/>
    <x v="4"/>
    <x v="2"/>
    <x v="11"/>
    <x v="1"/>
    <x v="2"/>
    <x v="4"/>
    <x v="3"/>
    <x v="0"/>
    <x v="3"/>
  </r>
  <r>
    <x v="0"/>
    <s v="Kommunal"/>
    <x v="1"/>
    <x v="0"/>
    <x v="9"/>
    <x v="3"/>
    <x v="2"/>
    <x v="0"/>
    <x v="4"/>
    <x v="0"/>
    <x v="3"/>
    <x v="4"/>
    <x v="4"/>
    <x v="3"/>
    <x v="2"/>
    <x v="0"/>
    <x v="5"/>
    <x v="2"/>
    <x v="3"/>
    <x v="0"/>
    <x v="3"/>
    <x v="0"/>
    <x v="0"/>
    <x v="2"/>
    <x v="4"/>
    <x v="0"/>
    <x v="3"/>
    <x v="0"/>
    <x v="2"/>
    <x v="0"/>
    <x v="4"/>
    <x v="2"/>
    <x v="0"/>
    <x v="0"/>
    <x v="0"/>
    <x v="4"/>
    <x v="4"/>
    <x v="2"/>
    <x v="1"/>
    <x v="3"/>
    <x v="0"/>
    <x v="0"/>
    <x v="0"/>
    <x v="0"/>
    <x v="0"/>
    <x v="0"/>
    <x v="0"/>
    <x v="0"/>
    <x v="0"/>
    <x v="12"/>
    <x v="32"/>
    <x v="7"/>
    <x v="3"/>
    <x v="6"/>
    <x v="0"/>
    <x v="3"/>
    <x v="5"/>
    <x v="56"/>
    <x v="2"/>
    <x v="0"/>
  </r>
  <r>
    <x v="0"/>
    <s v="Kommunal"/>
    <x v="1"/>
    <x v="0"/>
    <x v="9"/>
    <x v="0"/>
    <x v="0"/>
    <x v="2"/>
    <x v="3"/>
    <x v="3"/>
    <x v="4"/>
    <x v="2"/>
    <x v="0"/>
    <x v="3"/>
    <x v="2"/>
    <x v="3"/>
    <x v="5"/>
    <x v="2"/>
    <x v="2"/>
    <x v="3"/>
    <x v="0"/>
    <x v="1"/>
    <x v="0"/>
    <x v="3"/>
    <x v="2"/>
    <x v="2"/>
    <x v="0"/>
    <x v="0"/>
    <x v="0"/>
    <x v="2"/>
    <x v="2"/>
    <x v="2"/>
    <x v="0"/>
    <x v="3"/>
    <x v="3"/>
    <x v="0"/>
    <x v="3"/>
    <x v="0"/>
    <x v="2"/>
    <x v="2"/>
    <x v="0"/>
    <x v="0"/>
    <x v="0"/>
    <x v="0"/>
    <x v="0"/>
    <x v="0"/>
    <x v="0"/>
    <x v="0"/>
    <x v="0"/>
    <x v="6"/>
    <x v="38"/>
    <x v="35"/>
    <x v="4"/>
    <x v="10"/>
    <x v="0"/>
    <x v="5"/>
    <x v="4"/>
    <x v="0"/>
    <x v="2"/>
    <x v="1"/>
  </r>
  <r>
    <x v="0"/>
    <s v="Kommunal"/>
    <x v="1"/>
    <x v="0"/>
    <x v="9"/>
    <x v="3"/>
    <x v="3"/>
    <x v="1"/>
    <x v="1"/>
    <x v="1"/>
    <x v="1"/>
    <x v="4"/>
    <x v="1"/>
    <x v="1"/>
    <x v="1"/>
    <x v="1"/>
    <x v="1"/>
    <x v="0"/>
    <x v="3"/>
    <x v="0"/>
    <x v="5"/>
    <x v="3"/>
    <x v="0"/>
    <x v="2"/>
    <x v="1"/>
    <x v="5"/>
    <x v="5"/>
    <x v="3"/>
    <x v="2"/>
    <x v="1"/>
    <x v="4"/>
    <x v="2"/>
    <x v="3"/>
    <x v="2"/>
    <x v="4"/>
    <x v="0"/>
    <x v="4"/>
    <x v="4"/>
    <x v="4"/>
    <x v="4"/>
    <x v="0"/>
    <x v="0"/>
    <x v="0"/>
    <x v="0"/>
    <x v="0"/>
    <x v="0"/>
    <x v="0"/>
    <x v="0"/>
    <x v="0"/>
    <x v="17"/>
    <x v="75"/>
    <x v="1"/>
    <x v="6"/>
    <x v="8"/>
    <x v="3"/>
    <x v="2"/>
    <x v="9"/>
    <x v="57"/>
    <x v="5"/>
    <x v="7"/>
  </r>
  <r>
    <x v="0"/>
    <s v="Kommunal"/>
    <x v="5"/>
    <x v="0"/>
    <x v="5"/>
    <x v="0"/>
    <x v="0"/>
    <x v="0"/>
    <x v="0"/>
    <x v="2"/>
    <x v="1"/>
    <x v="2"/>
    <x v="2"/>
    <x v="2"/>
    <x v="5"/>
    <x v="1"/>
    <x v="2"/>
    <x v="2"/>
    <x v="3"/>
    <x v="2"/>
    <x v="2"/>
    <x v="2"/>
    <x v="0"/>
    <x v="2"/>
    <x v="1"/>
    <x v="2"/>
    <x v="2"/>
    <x v="0"/>
    <x v="0"/>
    <x v="0"/>
    <x v="0"/>
    <x v="0"/>
    <x v="0"/>
    <x v="4"/>
    <x v="0"/>
    <x v="2"/>
    <x v="2"/>
    <x v="2"/>
    <x v="1"/>
    <x v="1"/>
    <x v="0"/>
    <x v="0"/>
    <x v="0"/>
    <x v="0"/>
    <x v="0"/>
    <x v="0"/>
    <x v="0"/>
    <x v="0"/>
    <x v="0"/>
    <x v="0"/>
    <x v="36"/>
    <x v="27"/>
    <x v="3"/>
    <x v="3"/>
    <x v="2"/>
    <x v="2"/>
    <x v="2"/>
    <x v="0"/>
    <x v="0"/>
    <x v="6"/>
  </r>
  <r>
    <x v="0"/>
    <s v="Kommunal"/>
    <x v="2"/>
    <x v="0"/>
    <x v="3"/>
    <x v="0"/>
    <x v="0"/>
    <x v="4"/>
    <x v="0"/>
    <x v="3"/>
    <x v="2"/>
    <x v="0"/>
    <x v="4"/>
    <x v="2"/>
    <x v="0"/>
    <x v="3"/>
    <x v="0"/>
    <x v="2"/>
    <x v="3"/>
    <x v="4"/>
    <x v="4"/>
    <x v="0"/>
    <x v="0"/>
    <x v="2"/>
    <x v="2"/>
    <x v="2"/>
    <x v="5"/>
    <x v="0"/>
    <x v="0"/>
    <x v="2"/>
    <x v="0"/>
    <x v="2"/>
    <x v="0"/>
    <x v="1"/>
    <x v="3"/>
    <x v="3"/>
    <x v="2"/>
    <x v="4"/>
    <x v="0"/>
    <x v="0"/>
    <x v="0"/>
    <x v="0"/>
    <x v="0"/>
    <x v="0"/>
    <x v="0"/>
    <x v="0"/>
    <x v="0"/>
    <x v="0"/>
    <x v="0"/>
    <x v="13"/>
    <x v="73"/>
    <x v="5"/>
    <x v="3"/>
    <x v="11"/>
    <x v="0"/>
    <x v="4"/>
    <x v="3"/>
    <x v="4"/>
    <x v="2"/>
    <x v="8"/>
  </r>
  <r>
    <x v="0"/>
    <s v="Kommunal"/>
    <x v="1"/>
    <x v="0"/>
    <x v="0"/>
    <x v="0"/>
    <x v="0"/>
    <x v="3"/>
    <x v="0"/>
    <x v="3"/>
    <x v="3"/>
    <x v="4"/>
    <x v="4"/>
    <x v="0"/>
    <x v="0"/>
    <x v="0"/>
    <x v="4"/>
    <x v="2"/>
    <x v="1"/>
    <x v="0"/>
    <x v="0"/>
    <x v="3"/>
    <x v="0"/>
    <x v="4"/>
    <x v="1"/>
    <x v="3"/>
    <x v="0"/>
    <x v="0"/>
    <x v="3"/>
    <x v="2"/>
    <x v="0"/>
    <x v="2"/>
    <x v="5"/>
    <x v="1"/>
    <x v="1"/>
    <x v="2"/>
    <x v="3"/>
    <x v="3"/>
    <x v="2"/>
    <x v="1"/>
    <x v="0"/>
    <x v="0"/>
    <x v="0"/>
    <x v="0"/>
    <x v="0"/>
    <x v="0"/>
    <x v="0"/>
    <x v="0"/>
    <x v="0"/>
    <x v="9"/>
    <x v="74"/>
    <x v="15"/>
    <x v="3"/>
    <x v="0"/>
    <x v="3"/>
    <x v="6"/>
    <x v="2"/>
    <x v="50"/>
    <x v="16"/>
    <x v="1"/>
  </r>
  <r>
    <x v="0"/>
    <s v="Kommunal"/>
    <x v="1"/>
    <x v="0"/>
    <x v="0"/>
    <x v="0"/>
    <x v="0"/>
    <x v="2"/>
    <x v="0"/>
    <x v="2"/>
    <x v="3"/>
    <x v="0"/>
    <x v="2"/>
    <x v="0"/>
    <x v="2"/>
    <x v="3"/>
    <x v="5"/>
    <x v="0"/>
    <x v="3"/>
    <x v="4"/>
    <x v="0"/>
    <x v="0"/>
    <x v="2"/>
    <x v="0"/>
    <x v="4"/>
    <x v="0"/>
    <x v="3"/>
    <x v="0"/>
    <x v="0"/>
    <x v="0"/>
    <x v="2"/>
    <x v="0"/>
    <x v="2"/>
    <x v="2"/>
    <x v="1"/>
    <x v="0"/>
    <x v="2"/>
    <x v="0"/>
    <x v="0"/>
    <x v="0"/>
    <x v="0"/>
    <x v="0"/>
    <x v="0"/>
    <x v="0"/>
    <x v="0"/>
    <x v="0"/>
    <x v="0"/>
    <x v="0"/>
    <x v="0"/>
    <x v="3"/>
    <x v="8"/>
    <x v="34"/>
    <x v="6"/>
    <x v="9"/>
    <x v="2"/>
    <x v="0"/>
    <x v="5"/>
    <x v="2"/>
    <x v="3"/>
    <x v="2"/>
  </r>
  <r>
    <x v="0"/>
    <s v="Kommunal"/>
    <x v="1"/>
    <x v="0"/>
    <x v="0"/>
    <x v="0"/>
    <x v="0"/>
    <x v="2"/>
    <x v="0"/>
    <x v="2"/>
    <x v="2"/>
    <x v="2"/>
    <x v="0"/>
    <x v="3"/>
    <x v="0"/>
    <x v="3"/>
    <x v="3"/>
    <x v="2"/>
    <x v="3"/>
    <x v="2"/>
    <x v="2"/>
    <x v="3"/>
    <x v="4"/>
    <x v="4"/>
    <x v="3"/>
    <x v="3"/>
    <x v="2"/>
    <x v="0"/>
    <x v="0"/>
    <x v="2"/>
    <x v="0"/>
    <x v="3"/>
    <x v="5"/>
    <x v="1"/>
    <x v="3"/>
    <x v="2"/>
    <x v="0"/>
    <x v="0"/>
    <x v="0"/>
    <x v="0"/>
    <x v="0"/>
    <x v="0"/>
    <x v="0"/>
    <x v="0"/>
    <x v="0"/>
    <x v="0"/>
    <x v="0"/>
    <x v="0"/>
    <x v="0"/>
    <x v="3"/>
    <x v="7"/>
    <x v="5"/>
    <x v="3"/>
    <x v="3"/>
    <x v="8"/>
    <x v="9"/>
    <x v="3"/>
    <x v="4"/>
    <x v="9"/>
    <x v="8"/>
  </r>
  <r>
    <x v="0"/>
    <s v="Kommunal"/>
    <x v="1"/>
    <x v="0"/>
    <x v="0"/>
    <x v="1"/>
    <x v="0"/>
    <x v="2"/>
    <x v="2"/>
    <x v="2"/>
    <x v="2"/>
    <x v="2"/>
    <x v="0"/>
    <x v="3"/>
    <x v="0"/>
    <x v="3"/>
    <x v="3"/>
    <x v="2"/>
    <x v="3"/>
    <x v="3"/>
    <x v="2"/>
    <x v="0"/>
    <x v="0"/>
    <x v="3"/>
    <x v="2"/>
    <x v="0"/>
    <x v="3"/>
    <x v="3"/>
    <x v="0"/>
    <x v="0"/>
    <x v="3"/>
    <x v="3"/>
    <x v="0"/>
    <x v="1"/>
    <x v="1"/>
    <x v="2"/>
    <x v="0"/>
    <x v="3"/>
    <x v="2"/>
    <x v="2"/>
    <x v="0"/>
    <x v="0"/>
    <x v="0"/>
    <x v="0"/>
    <x v="0"/>
    <x v="0"/>
    <x v="0"/>
    <x v="0"/>
    <x v="0"/>
    <x v="4"/>
    <x v="7"/>
    <x v="5"/>
    <x v="3"/>
    <x v="4"/>
    <x v="0"/>
    <x v="5"/>
    <x v="5"/>
    <x v="6"/>
    <x v="6"/>
    <x v="1"/>
  </r>
  <r>
    <x v="0"/>
    <s v="Kommunal"/>
    <x v="1"/>
    <x v="0"/>
    <x v="0"/>
    <x v="0"/>
    <x v="2"/>
    <x v="2"/>
    <x v="1"/>
    <x v="3"/>
    <x v="2"/>
    <x v="0"/>
    <x v="0"/>
    <x v="0"/>
    <x v="0"/>
    <x v="3"/>
    <x v="0"/>
    <x v="3"/>
    <x v="3"/>
    <x v="0"/>
    <x v="5"/>
    <x v="4"/>
    <x v="0"/>
    <x v="2"/>
    <x v="2"/>
    <x v="2"/>
    <x v="0"/>
    <x v="2"/>
    <x v="0"/>
    <x v="0"/>
    <x v="0"/>
    <x v="3"/>
    <x v="2"/>
    <x v="3"/>
    <x v="1"/>
    <x v="2"/>
    <x v="4"/>
    <x v="2"/>
    <x v="3"/>
    <x v="3"/>
    <x v="0"/>
    <x v="0"/>
    <x v="0"/>
    <x v="0"/>
    <x v="0"/>
    <x v="0"/>
    <x v="0"/>
    <x v="0"/>
    <x v="0"/>
    <x v="16"/>
    <x v="39"/>
    <x v="6"/>
    <x v="4"/>
    <x v="8"/>
    <x v="4"/>
    <x v="4"/>
    <x v="4"/>
    <x v="23"/>
    <x v="15"/>
    <x v="5"/>
  </r>
  <r>
    <x v="0"/>
    <s v="Kommunal"/>
    <x v="1"/>
    <x v="0"/>
    <x v="0"/>
    <x v="1"/>
    <x v="0"/>
    <x v="2"/>
    <x v="2"/>
    <x v="2"/>
    <x v="3"/>
    <x v="2"/>
    <x v="0"/>
    <x v="3"/>
    <x v="0"/>
    <x v="3"/>
    <x v="0"/>
    <x v="2"/>
    <x v="3"/>
    <x v="2"/>
    <x v="0"/>
    <x v="0"/>
    <x v="4"/>
    <x v="1"/>
    <x v="2"/>
    <x v="0"/>
    <x v="0"/>
    <x v="0"/>
    <x v="3"/>
    <x v="0"/>
    <x v="0"/>
    <x v="2"/>
    <x v="0"/>
    <x v="1"/>
    <x v="1"/>
    <x v="2"/>
    <x v="0"/>
    <x v="0"/>
    <x v="0"/>
    <x v="0"/>
    <x v="0"/>
    <x v="0"/>
    <x v="0"/>
    <x v="0"/>
    <x v="0"/>
    <x v="0"/>
    <x v="0"/>
    <x v="0"/>
    <x v="0"/>
    <x v="4"/>
    <x v="12"/>
    <x v="4"/>
    <x v="3"/>
    <x v="2"/>
    <x v="3"/>
    <x v="5"/>
    <x v="0"/>
    <x v="23"/>
    <x v="2"/>
    <x v="1"/>
  </r>
  <r>
    <x v="0"/>
    <s v="Kommunal"/>
    <x v="1"/>
    <x v="0"/>
    <x v="0"/>
    <x v="0"/>
    <x v="2"/>
    <x v="3"/>
    <x v="1"/>
    <x v="4"/>
    <x v="4"/>
    <x v="5"/>
    <x v="4"/>
    <x v="4"/>
    <x v="3"/>
    <x v="4"/>
    <x v="5"/>
    <x v="0"/>
    <x v="0"/>
    <x v="0"/>
    <x v="3"/>
    <x v="3"/>
    <x v="4"/>
    <x v="4"/>
    <x v="3"/>
    <x v="4"/>
    <x v="5"/>
    <x v="4"/>
    <x v="2"/>
    <x v="4"/>
    <x v="4"/>
    <x v="4"/>
    <x v="0"/>
    <x v="4"/>
    <x v="0"/>
    <x v="4"/>
    <x v="4"/>
    <x v="2"/>
    <x v="3"/>
    <x v="3"/>
    <x v="0"/>
    <x v="0"/>
    <x v="0"/>
    <x v="0"/>
    <x v="0"/>
    <x v="0"/>
    <x v="0"/>
    <x v="0"/>
    <x v="0"/>
    <x v="21"/>
    <x v="15"/>
    <x v="36"/>
    <x v="0"/>
    <x v="6"/>
    <x v="8"/>
    <x v="9"/>
    <x v="4"/>
    <x v="7"/>
    <x v="11"/>
    <x v="6"/>
  </r>
  <r>
    <x v="0"/>
    <s v="Kommunal"/>
    <x v="1"/>
    <x v="0"/>
    <x v="0"/>
    <x v="0"/>
    <x v="2"/>
    <x v="2"/>
    <x v="0"/>
    <x v="2"/>
    <x v="3"/>
    <x v="0"/>
    <x v="0"/>
    <x v="0"/>
    <x v="0"/>
    <x v="0"/>
    <x v="0"/>
    <x v="2"/>
    <x v="3"/>
    <x v="4"/>
    <x v="4"/>
    <x v="0"/>
    <x v="2"/>
    <x v="3"/>
    <x v="4"/>
    <x v="2"/>
    <x v="0"/>
    <x v="0"/>
    <x v="3"/>
    <x v="3"/>
    <x v="2"/>
    <x v="0"/>
    <x v="2"/>
    <x v="4"/>
    <x v="1"/>
    <x v="0"/>
    <x v="4"/>
    <x v="4"/>
    <x v="4"/>
    <x v="4"/>
    <x v="0"/>
    <x v="0"/>
    <x v="0"/>
    <x v="0"/>
    <x v="0"/>
    <x v="0"/>
    <x v="0"/>
    <x v="0"/>
    <x v="0"/>
    <x v="0"/>
    <x v="3"/>
    <x v="0"/>
    <x v="3"/>
    <x v="11"/>
    <x v="2"/>
    <x v="7"/>
    <x v="4"/>
    <x v="5"/>
    <x v="3"/>
    <x v="9"/>
  </r>
  <r>
    <x v="0"/>
    <s v="Kommunal"/>
    <x v="1"/>
    <x v="0"/>
    <x v="0"/>
    <x v="1"/>
    <x v="2"/>
    <x v="0"/>
    <x v="0"/>
    <x v="2"/>
    <x v="3"/>
    <x v="0"/>
    <x v="1"/>
    <x v="0"/>
    <x v="2"/>
    <x v="3"/>
    <x v="5"/>
    <x v="1"/>
    <x v="3"/>
    <x v="4"/>
    <x v="4"/>
    <x v="0"/>
    <x v="1"/>
    <x v="1"/>
    <x v="0"/>
    <x v="0"/>
    <x v="3"/>
    <x v="0"/>
    <x v="1"/>
    <x v="3"/>
    <x v="3"/>
    <x v="0"/>
    <x v="2"/>
    <x v="2"/>
    <x v="0"/>
    <x v="1"/>
    <x v="1"/>
    <x v="0"/>
    <x v="0"/>
    <x v="0"/>
    <x v="0"/>
    <x v="0"/>
    <x v="0"/>
    <x v="0"/>
    <x v="0"/>
    <x v="0"/>
    <x v="0"/>
    <x v="0"/>
    <x v="0"/>
    <x v="2"/>
    <x v="20"/>
    <x v="34"/>
    <x v="3"/>
    <x v="11"/>
    <x v="0"/>
    <x v="1"/>
    <x v="5"/>
    <x v="58"/>
    <x v="3"/>
    <x v="3"/>
  </r>
  <r>
    <x v="0"/>
    <s v="Kommunal"/>
    <x v="1"/>
    <x v="0"/>
    <x v="0"/>
    <x v="0"/>
    <x v="0"/>
    <x v="2"/>
    <x v="3"/>
    <x v="3"/>
    <x v="2"/>
    <x v="3"/>
    <x v="0"/>
    <x v="3"/>
    <x v="0"/>
    <x v="3"/>
    <x v="2"/>
    <x v="3"/>
    <x v="2"/>
    <x v="2"/>
    <x v="0"/>
    <x v="2"/>
    <x v="2"/>
    <x v="2"/>
    <x v="1"/>
    <x v="2"/>
    <x v="0"/>
    <x v="0"/>
    <x v="0"/>
    <x v="2"/>
    <x v="0"/>
    <x v="2"/>
    <x v="3"/>
    <x v="3"/>
    <x v="1"/>
    <x v="2"/>
    <x v="2"/>
    <x v="3"/>
    <x v="2"/>
    <x v="0"/>
    <x v="0"/>
    <x v="0"/>
    <x v="0"/>
    <x v="0"/>
    <x v="0"/>
    <x v="0"/>
    <x v="0"/>
    <x v="0"/>
    <x v="0"/>
    <x v="6"/>
    <x v="9"/>
    <x v="23"/>
    <x v="5"/>
    <x v="2"/>
    <x v="7"/>
    <x v="2"/>
    <x v="4"/>
    <x v="4"/>
    <x v="5"/>
    <x v="5"/>
  </r>
  <r>
    <x v="0"/>
    <s v="Kommunal"/>
    <x v="1"/>
    <x v="0"/>
    <x v="0"/>
    <x v="0"/>
    <x v="2"/>
    <x v="3"/>
    <x v="4"/>
    <x v="0"/>
    <x v="3"/>
    <x v="0"/>
    <x v="0"/>
    <x v="5"/>
    <x v="4"/>
    <x v="0"/>
    <x v="5"/>
    <x v="0"/>
    <x v="0"/>
    <x v="0"/>
    <x v="3"/>
    <x v="2"/>
    <x v="3"/>
    <x v="0"/>
    <x v="4"/>
    <x v="0"/>
    <x v="3"/>
    <x v="4"/>
    <x v="4"/>
    <x v="4"/>
    <x v="3"/>
    <x v="4"/>
    <x v="2"/>
    <x v="4"/>
    <x v="4"/>
    <x v="4"/>
    <x v="4"/>
    <x v="4"/>
    <x v="4"/>
    <x v="4"/>
    <x v="0"/>
    <x v="0"/>
    <x v="0"/>
    <x v="0"/>
    <x v="0"/>
    <x v="0"/>
    <x v="0"/>
    <x v="0"/>
    <x v="0"/>
    <x v="11"/>
    <x v="24"/>
    <x v="22"/>
    <x v="0"/>
    <x v="6"/>
    <x v="6"/>
    <x v="0"/>
    <x v="5"/>
    <x v="22"/>
    <x v="8"/>
    <x v="6"/>
  </r>
  <r>
    <x v="0"/>
    <s v="Kommunal"/>
    <x v="1"/>
    <x v="0"/>
    <x v="0"/>
    <x v="1"/>
    <x v="0"/>
    <x v="2"/>
    <x v="2"/>
    <x v="3"/>
    <x v="2"/>
    <x v="3"/>
    <x v="0"/>
    <x v="3"/>
    <x v="0"/>
    <x v="3"/>
    <x v="3"/>
    <x v="3"/>
    <x v="2"/>
    <x v="3"/>
    <x v="2"/>
    <x v="0"/>
    <x v="4"/>
    <x v="3"/>
    <x v="0"/>
    <x v="0"/>
    <x v="4"/>
    <x v="3"/>
    <x v="0"/>
    <x v="3"/>
    <x v="1"/>
    <x v="2"/>
    <x v="5"/>
    <x v="3"/>
    <x v="1"/>
    <x v="2"/>
    <x v="3"/>
    <x v="0"/>
    <x v="0"/>
    <x v="2"/>
    <x v="0"/>
    <x v="0"/>
    <x v="0"/>
    <x v="0"/>
    <x v="0"/>
    <x v="0"/>
    <x v="0"/>
    <x v="0"/>
    <x v="0"/>
    <x v="4"/>
    <x v="9"/>
    <x v="5"/>
    <x v="5"/>
    <x v="4"/>
    <x v="3"/>
    <x v="5"/>
    <x v="8"/>
    <x v="27"/>
    <x v="16"/>
    <x v="5"/>
  </r>
  <r>
    <x v="0"/>
    <s v="Kommunal"/>
    <x v="1"/>
    <x v="0"/>
    <x v="0"/>
    <x v="0"/>
    <x v="3"/>
    <x v="4"/>
    <x v="3"/>
    <x v="3"/>
    <x v="4"/>
    <x v="2"/>
    <x v="4"/>
    <x v="2"/>
    <x v="0"/>
    <x v="2"/>
    <x v="0"/>
    <x v="3"/>
    <x v="2"/>
    <x v="4"/>
    <x v="2"/>
    <x v="3"/>
    <x v="4"/>
    <x v="2"/>
    <x v="1"/>
    <x v="3"/>
    <x v="2"/>
    <x v="0"/>
    <x v="0"/>
    <x v="2"/>
    <x v="0"/>
    <x v="3"/>
    <x v="5"/>
    <x v="3"/>
    <x v="3"/>
    <x v="3"/>
    <x v="0"/>
    <x v="3"/>
    <x v="2"/>
    <x v="0"/>
    <x v="0"/>
    <x v="0"/>
    <x v="0"/>
    <x v="0"/>
    <x v="0"/>
    <x v="0"/>
    <x v="0"/>
    <x v="0"/>
    <x v="0"/>
    <x v="17"/>
    <x v="62"/>
    <x v="11"/>
    <x v="5"/>
    <x v="12"/>
    <x v="8"/>
    <x v="2"/>
    <x v="3"/>
    <x v="4"/>
    <x v="9"/>
    <x v="1"/>
  </r>
  <r>
    <x v="0"/>
    <s v="Kommunal"/>
    <x v="1"/>
    <x v="0"/>
    <x v="0"/>
    <x v="1"/>
    <x v="2"/>
    <x v="1"/>
    <x v="0"/>
    <x v="3"/>
    <x v="2"/>
    <x v="2"/>
    <x v="2"/>
    <x v="0"/>
    <x v="2"/>
    <x v="0"/>
    <x v="3"/>
    <x v="1"/>
    <x v="4"/>
    <x v="4"/>
    <x v="4"/>
    <x v="3"/>
    <x v="1"/>
    <x v="3"/>
    <x v="2"/>
    <x v="2"/>
    <x v="0"/>
    <x v="0"/>
    <x v="3"/>
    <x v="2"/>
    <x v="0"/>
    <x v="2"/>
    <x v="3"/>
    <x v="1"/>
    <x v="1"/>
    <x v="1"/>
    <x v="4"/>
    <x v="3"/>
    <x v="4"/>
    <x v="1"/>
    <x v="0"/>
    <x v="0"/>
    <x v="0"/>
    <x v="0"/>
    <x v="0"/>
    <x v="0"/>
    <x v="0"/>
    <x v="0"/>
    <x v="0"/>
    <x v="2"/>
    <x v="55"/>
    <x v="0"/>
    <x v="8"/>
    <x v="11"/>
    <x v="8"/>
    <x v="5"/>
    <x v="4"/>
    <x v="50"/>
    <x v="5"/>
    <x v="1"/>
  </r>
  <r>
    <x v="0"/>
    <s v="Kommunal"/>
    <x v="1"/>
    <x v="0"/>
    <x v="0"/>
    <x v="1"/>
    <x v="2"/>
    <x v="0"/>
    <x v="1"/>
    <x v="2"/>
    <x v="3"/>
    <x v="0"/>
    <x v="1"/>
    <x v="1"/>
    <x v="1"/>
    <x v="1"/>
    <x v="1"/>
    <x v="1"/>
    <x v="1"/>
    <x v="1"/>
    <x v="1"/>
    <x v="1"/>
    <x v="1"/>
    <x v="1"/>
    <x v="0"/>
    <x v="1"/>
    <x v="1"/>
    <x v="1"/>
    <x v="1"/>
    <x v="1"/>
    <x v="1"/>
    <x v="1"/>
    <x v="1"/>
    <x v="0"/>
    <x v="0"/>
    <x v="1"/>
    <x v="1"/>
    <x v="1"/>
    <x v="1"/>
    <x v="1"/>
    <x v="0"/>
    <x v="0"/>
    <x v="0"/>
    <x v="0"/>
    <x v="0"/>
    <x v="0"/>
    <x v="0"/>
    <x v="0"/>
    <x v="0"/>
    <x v="2"/>
    <x v="20"/>
    <x v="1"/>
    <x v="1"/>
    <x v="1"/>
    <x v="1"/>
    <x v="1"/>
    <x v="1"/>
    <x v="1"/>
    <x v="1"/>
    <x v="0"/>
  </r>
  <r>
    <x v="0"/>
    <s v="Kommunal"/>
    <x v="6"/>
    <x v="0"/>
    <x v="5"/>
    <x v="1"/>
    <x v="4"/>
    <x v="0"/>
    <x v="1"/>
    <x v="0"/>
    <x v="2"/>
    <x v="2"/>
    <x v="2"/>
    <x v="3"/>
    <x v="2"/>
    <x v="3"/>
    <x v="0"/>
    <x v="2"/>
    <x v="2"/>
    <x v="2"/>
    <x v="4"/>
    <x v="0"/>
    <x v="0"/>
    <x v="2"/>
    <x v="1"/>
    <x v="2"/>
    <x v="2"/>
    <x v="0"/>
    <x v="0"/>
    <x v="0"/>
    <x v="2"/>
    <x v="0"/>
    <x v="0"/>
    <x v="2"/>
    <x v="1"/>
    <x v="0"/>
    <x v="4"/>
    <x v="4"/>
    <x v="4"/>
    <x v="4"/>
    <x v="0"/>
    <x v="0"/>
    <x v="0"/>
    <x v="0"/>
    <x v="0"/>
    <x v="0"/>
    <x v="0"/>
    <x v="0"/>
    <x v="0"/>
    <x v="21"/>
    <x v="34"/>
    <x v="6"/>
    <x v="4"/>
    <x v="14"/>
    <x v="0"/>
    <x v="2"/>
    <x v="2"/>
    <x v="2"/>
    <x v="0"/>
    <x v="2"/>
  </r>
  <r>
    <x v="0"/>
    <s v="Kommunal"/>
    <x v="6"/>
    <x v="0"/>
    <x v="5"/>
    <x v="0"/>
    <x v="3"/>
    <x v="0"/>
    <x v="4"/>
    <x v="2"/>
    <x v="3"/>
    <x v="0"/>
    <x v="0"/>
    <x v="3"/>
    <x v="2"/>
    <x v="0"/>
    <x v="5"/>
    <x v="2"/>
    <x v="3"/>
    <x v="4"/>
    <x v="2"/>
    <x v="3"/>
    <x v="4"/>
    <x v="0"/>
    <x v="4"/>
    <x v="5"/>
    <x v="5"/>
    <x v="0"/>
    <x v="0"/>
    <x v="2"/>
    <x v="0"/>
    <x v="0"/>
    <x v="4"/>
    <x v="3"/>
    <x v="4"/>
    <x v="0"/>
    <x v="4"/>
    <x v="2"/>
    <x v="3"/>
    <x v="3"/>
    <x v="0"/>
    <x v="0"/>
    <x v="0"/>
    <x v="0"/>
    <x v="0"/>
    <x v="0"/>
    <x v="0"/>
    <x v="0"/>
    <x v="0"/>
    <x v="0"/>
    <x v="3"/>
    <x v="7"/>
    <x v="3"/>
    <x v="12"/>
    <x v="8"/>
    <x v="0"/>
    <x v="9"/>
    <x v="4"/>
    <x v="12"/>
    <x v="9"/>
  </r>
  <r>
    <x v="0"/>
    <s v="Kommunal"/>
    <x v="6"/>
    <x v="0"/>
    <x v="5"/>
    <x v="1"/>
    <x v="4"/>
    <x v="0"/>
    <x v="2"/>
    <x v="0"/>
    <x v="3"/>
    <x v="0"/>
    <x v="0"/>
    <x v="3"/>
    <x v="0"/>
    <x v="3"/>
    <x v="0"/>
    <x v="0"/>
    <x v="2"/>
    <x v="3"/>
    <x v="4"/>
    <x v="0"/>
    <x v="0"/>
    <x v="0"/>
    <x v="1"/>
    <x v="2"/>
    <x v="2"/>
    <x v="0"/>
    <x v="0"/>
    <x v="2"/>
    <x v="0"/>
    <x v="2"/>
    <x v="0"/>
    <x v="1"/>
    <x v="2"/>
    <x v="0"/>
    <x v="2"/>
    <x v="0"/>
    <x v="2"/>
    <x v="0"/>
    <x v="0"/>
    <x v="0"/>
    <x v="0"/>
    <x v="0"/>
    <x v="0"/>
    <x v="0"/>
    <x v="0"/>
    <x v="0"/>
    <x v="0"/>
    <x v="9"/>
    <x v="24"/>
    <x v="4"/>
    <x v="2"/>
    <x v="17"/>
    <x v="0"/>
    <x v="3"/>
    <x v="2"/>
    <x v="4"/>
    <x v="2"/>
    <x v="4"/>
  </r>
  <r>
    <x v="0"/>
    <s v="Kommunal"/>
    <x v="6"/>
    <x v="0"/>
    <x v="5"/>
    <x v="1"/>
    <x v="0"/>
    <x v="0"/>
    <x v="3"/>
    <x v="3"/>
    <x v="3"/>
    <x v="0"/>
    <x v="0"/>
    <x v="5"/>
    <x v="4"/>
    <x v="0"/>
    <x v="0"/>
    <x v="2"/>
    <x v="2"/>
    <x v="0"/>
    <x v="4"/>
    <x v="4"/>
    <x v="2"/>
    <x v="3"/>
    <x v="1"/>
    <x v="2"/>
    <x v="3"/>
    <x v="2"/>
    <x v="3"/>
    <x v="3"/>
    <x v="3"/>
    <x v="0"/>
    <x v="2"/>
    <x v="2"/>
    <x v="2"/>
    <x v="2"/>
    <x v="2"/>
    <x v="2"/>
    <x v="3"/>
    <x v="3"/>
    <x v="0"/>
    <x v="0"/>
    <x v="0"/>
    <x v="0"/>
    <x v="0"/>
    <x v="0"/>
    <x v="0"/>
    <x v="0"/>
    <x v="0"/>
    <x v="13"/>
    <x v="29"/>
    <x v="28"/>
    <x v="4"/>
    <x v="7"/>
    <x v="6"/>
    <x v="4"/>
    <x v="0"/>
    <x v="8"/>
    <x v="3"/>
    <x v="3"/>
  </r>
  <r>
    <x v="0"/>
    <s v="Kommunal"/>
    <x v="6"/>
    <x v="0"/>
    <x v="5"/>
    <x v="1"/>
    <x v="0"/>
    <x v="0"/>
    <x v="4"/>
    <x v="2"/>
    <x v="3"/>
    <x v="0"/>
    <x v="0"/>
    <x v="3"/>
    <x v="0"/>
    <x v="0"/>
    <x v="3"/>
    <x v="2"/>
    <x v="3"/>
    <x v="4"/>
    <x v="2"/>
    <x v="0"/>
    <x v="2"/>
    <x v="0"/>
    <x v="4"/>
    <x v="2"/>
    <x v="2"/>
    <x v="0"/>
    <x v="0"/>
    <x v="0"/>
    <x v="2"/>
    <x v="0"/>
    <x v="4"/>
    <x v="2"/>
    <x v="1"/>
    <x v="0"/>
    <x v="4"/>
    <x v="2"/>
    <x v="4"/>
    <x v="3"/>
    <x v="0"/>
    <x v="0"/>
    <x v="0"/>
    <x v="0"/>
    <x v="0"/>
    <x v="0"/>
    <x v="0"/>
    <x v="0"/>
    <x v="0"/>
    <x v="9"/>
    <x v="3"/>
    <x v="14"/>
    <x v="3"/>
    <x v="12"/>
    <x v="2"/>
    <x v="0"/>
    <x v="2"/>
    <x v="2"/>
    <x v="12"/>
    <x v="2"/>
  </r>
  <r>
    <x v="0"/>
    <s v="Kommunal"/>
    <x v="6"/>
    <x v="0"/>
    <x v="5"/>
    <x v="1"/>
    <x v="0"/>
    <x v="0"/>
    <x v="0"/>
    <x v="2"/>
    <x v="3"/>
    <x v="0"/>
    <x v="0"/>
    <x v="3"/>
    <x v="2"/>
    <x v="3"/>
    <x v="0"/>
    <x v="2"/>
    <x v="3"/>
    <x v="3"/>
    <x v="2"/>
    <x v="4"/>
    <x v="2"/>
    <x v="1"/>
    <x v="0"/>
    <x v="4"/>
    <x v="4"/>
    <x v="0"/>
    <x v="0"/>
    <x v="3"/>
    <x v="3"/>
    <x v="0"/>
    <x v="0"/>
    <x v="3"/>
    <x v="1"/>
    <x v="0"/>
    <x v="0"/>
    <x v="0"/>
    <x v="0"/>
    <x v="4"/>
    <x v="0"/>
    <x v="0"/>
    <x v="0"/>
    <x v="0"/>
    <x v="0"/>
    <x v="0"/>
    <x v="0"/>
    <x v="0"/>
    <x v="0"/>
    <x v="0"/>
    <x v="3"/>
    <x v="6"/>
    <x v="3"/>
    <x v="4"/>
    <x v="6"/>
    <x v="1"/>
    <x v="6"/>
    <x v="36"/>
    <x v="0"/>
    <x v="5"/>
  </r>
  <r>
    <x v="0"/>
    <s v="Kommunal"/>
    <x v="6"/>
    <x v="0"/>
    <x v="5"/>
    <x v="0"/>
    <x v="2"/>
    <x v="0"/>
    <x v="4"/>
    <x v="0"/>
    <x v="3"/>
    <x v="2"/>
    <x v="0"/>
    <x v="3"/>
    <x v="0"/>
    <x v="0"/>
    <x v="0"/>
    <x v="2"/>
    <x v="0"/>
    <x v="0"/>
    <x v="4"/>
    <x v="2"/>
    <x v="0"/>
    <x v="2"/>
    <x v="4"/>
    <x v="0"/>
    <x v="0"/>
    <x v="0"/>
    <x v="0"/>
    <x v="0"/>
    <x v="2"/>
    <x v="4"/>
    <x v="2"/>
    <x v="2"/>
    <x v="2"/>
    <x v="0"/>
    <x v="2"/>
    <x v="2"/>
    <x v="4"/>
    <x v="4"/>
    <x v="0"/>
    <x v="0"/>
    <x v="0"/>
    <x v="0"/>
    <x v="0"/>
    <x v="0"/>
    <x v="0"/>
    <x v="0"/>
    <x v="0"/>
    <x v="12"/>
    <x v="3"/>
    <x v="3"/>
    <x v="6"/>
    <x v="7"/>
    <x v="2"/>
    <x v="3"/>
    <x v="0"/>
    <x v="2"/>
    <x v="8"/>
    <x v="3"/>
  </r>
  <r>
    <x v="0"/>
    <s v="Kommunal"/>
    <x v="6"/>
    <x v="0"/>
    <x v="2"/>
    <x v="1"/>
    <x v="0"/>
    <x v="3"/>
    <x v="4"/>
    <x v="3"/>
    <x v="3"/>
    <x v="0"/>
    <x v="4"/>
    <x v="5"/>
    <x v="4"/>
    <x v="0"/>
    <x v="5"/>
    <x v="3"/>
    <x v="2"/>
    <x v="2"/>
    <x v="2"/>
    <x v="0"/>
    <x v="3"/>
    <x v="3"/>
    <x v="1"/>
    <x v="2"/>
    <x v="2"/>
    <x v="5"/>
    <x v="3"/>
    <x v="4"/>
    <x v="4"/>
    <x v="0"/>
    <x v="4"/>
    <x v="3"/>
    <x v="2"/>
    <x v="4"/>
    <x v="2"/>
    <x v="2"/>
    <x v="3"/>
    <x v="4"/>
    <x v="0"/>
    <x v="0"/>
    <x v="0"/>
    <x v="0"/>
    <x v="0"/>
    <x v="0"/>
    <x v="0"/>
    <x v="0"/>
    <x v="0"/>
    <x v="14"/>
    <x v="11"/>
    <x v="22"/>
    <x v="5"/>
    <x v="3"/>
    <x v="4"/>
    <x v="4"/>
    <x v="2"/>
    <x v="11"/>
    <x v="12"/>
    <x v="2"/>
  </r>
  <r>
    <x v="0"/>
    <s v="Kommunal"/>
    <x v="6"/>
    <x v="0"/>
    <x v="1"/>
    <x v="3"/>
    <x v="1"/>
    <x v="1"/>
    <x v="3"/>
    <x v="0"/>
    <x v="0"/>
    <x v="4"/>
    <x v="3"/>
    <x v="4"/>
    <x v="3"/>
    <x v="4"/>
    <x v="4"/>
    <x v="0"/>
    <x v="0"/>
    <x v="2"/>
    <x v="5"/>
    <x v="4"/>
    <x v="2"/>
    <x v="4"/>
    <x v="1"/>
    <x v="0"/>
    <x v="2"/>
    <x v="2"/>
    <x v="2"/>
    <x v="1"/>
    <x v="4"/>
    <x v="1"/>
    <x v="1"/>
    <x v="0"/>
    <x v="0"/>
    <x v="1"/>
    <x v="1"/>
    <x v="1"/>
    <x v="1"/>
    <x v="1"/>
    <x v="0"/>
    <x v="0"/>
    <x v="0"/>
    <x v="0"/>
    <x v="0"/>
    <x v="0"/>
    <x v="0"/>
    <x v="0"/>
    <x v="0"/>
    <x v="17"/>
    <x v="10"/>
    <x v="10"/>
    <x v="0"/>
    <x v="13"/>
    <x v="6"/>
    <x v="6"/>
    <x v="4"/>
    <x v="35"/>
    <x v="1"/>
    <x v="0"/>
  </r>
  <r>
    <x v="0"/>
    <s v="Kommunal"/>
    <x v="6"/>
    <x v="0"/>
    <x v="1"/>
    <x v="3"/>
    <x v="3"/>
    <x v="4"/>
    <x v="3"/>
    <x v="0"/>
    <x v="3"/>
    <x v="2"/>
    <x v="1"/>
    <x v="3"/>
    <x v="1"/>
    <x v="3"/>
    <x v="0"/>
    <x v="3"/>
    <x v="0"/>
    <x v="1"/>
    <x v="1"/>
    <x v="1"/>
    <x v="1"/>
    <x v="1"/>
    <x v="0"/>
    <x v="1"/>
    <x v="1"/>
    <x v="1"/>
    <x v="1"/>
    <x v="1"/>
    <x v="1"/>
    <x v="1"/>
    <x v="1"/>
    <x v="0"/>
    <x v="0"/>
    <x v="1"/>
    <x v="1"/>
    <x v="1"/>
    <x v="1"/>
    <x v="1"/>
    <x v="0"/>
    <x v="0"/>
    <x v="0"/>
    <x v="0"/>
    <x v="0"/>
    <x v="0"/>
    <x v="0"/>
    <x v="0"/>
    <x v="0"/>
    <x v="17"/>
    <x v="20"/>
    <x v="8"/>
    <x v="2"/>
    <x v="1"/>
    <x v="1"/>
    <x v="1"/>
    <x v="1"/>
    <x v="1"/>
    <x v="1"/>
    <x v="0"/>
  </r>
  <r>
    <x v="0"/>
    <s v="Kommunal"/>
    <x v="6"/>
    <x v="0"/>
    <x v="2"/>
    <x v="1"/>
    <x v="0"/>
    <x v="0"/>
    <x v="2"/>
    <x v="2"/>
    <x v="3"/>
    <x v="2"/>
    <x v="0"/>
    <x v="0"/>
    <x v="2"/>
    <x v="3"/>
    <x v="0"/>
    <x v="2"/>
    <x v="2"/>
    <x v="3"/>
    <x v="0"/>
    <x v="0"/>
    <x v="0"/>
    <x v="2"/>
    <x v="1"/>
    <x v="5"/>
    <x v="2"/>
    <x v="0"/>
    <x v="4"/>
    <x v="2"/>
    <x v="0"/>
    <x v="2"/>
    <x v="0"/>
    <x v="1"/>
    <x v="0"/>
    <x v="2"/>
    <x v="4"/>
    <x v="4"/>
    <x v="4"/>
    <x v="4"/>
    <x v="0"/>
    <x v="0"/>
    <x v="0"/>
    <x v="0"/>
    <x v="0"/>
    <x v="0"/>
    <x v="0"/>
    <x v="0"/>
    <x v="0"/>
    <x v="3"/>
    <x v="12"/>
    <x v="35"/>
    <x v="4"/>
    <x v="10"/>
    <x v="0"/>
    <x v="2"/>
    <x v="7"/>
    <x v="24"/>
    <x v="2"/>
    <x v="8"/>
  </r>
  <r>
    <x v="0"/>
    <s v="Kommunal"/>
    <x v="6"/>
    <x v="0"/>
    <x v="5"/>
    <x v="0"/>
    <x v="0"/>
    <x v="0"/>
    <x v="2"/>
    <x v="2"/>
    <x v="2"/>
    <x v="2"/>
    <x v="4"/>
    <x v="3"/>
    <x v="0"/>
    <x v="2"/>
    <x v="3"/>
    <x v="2"/>
    <x v="3"/>
    <x v="3"/>
    <x v="0"/>
    <x v="0"/>
    <x v="1"/>
    <x v="3"/>
    <x v="1"/>
    <x v="2"/>
    <x v="0"/>
    <x v="3"/>
    <x v="0"/>
    <x v="0"/>
    <x v="2"/>
    <x v="0"/>
    <x v="2"/>
    <x v="3"/>
    <x v="0"/>
    <x v="2"/>
    <x v="4"/>
    <x v="0"/>
    <x v="0"/>
    <x v="0"/>
    <x v="0"/>
    <x v="0"/>
    <x v="0"/>
    <x v="0"/>
    <x v="0"/>
    <x v="0"/>
    <x v="0"/>
    <x v="0"/>
    <x v="0"/>
    <x v="3"/>
    <x v="56"/>
    <x v="11"/>
    <x v="3"/>
    <x v="10"/>
    <x v="0"/>
    <x v="4"/>
    <x v="4"/>
    <x v="15"/>
    <x v="3"/>
    <x v="5"/>
  </r>
  <r>
    <x v="0"/>
    <s v="Kommunal"/>
    <x v="6"/>
    <x v="0"/>
    <x v="3"/>
    <x v="0"/>
    <x v="2"/>
    <x v="1"/>
    <x v="1"/>
    <x v="1"/>
    <x v="0"/>
    <x v="4"/>
    <x v="4"/>
    <x v="3"/>
    <x v="4"/>
    <x v="0"/>
    <x v="0"/>
    <x v="2"/>
    <x v="3"/>
    <x v="4"/>
    <x v="5"/>
    <x v="4"/>
    <x v="3"/>
    <x v="0"/>
    <x v="1"/>
    <x v="0"/>
    <x v="3"/>
    <x v="5"/>
    <x v="1"/>
    <x v="3"/>
    <x v="4"/>
    <x v="4"/>
    <x v="4"/>
    <x v="4"/>
    <x v="2"/>
    <x v="0"/>
    <x v="1"/>
    <x v="1"/>
    <x v="1"/>
    <x v="1"/>
    <x v="0"/>
    <x v="0"/>
    <x v="0"/>
    <x v="0"/>
    <x v="0"/>
    <x v="0"/>
    <x v="0"/>
    <x v="0"/>
    <x v="0"/>
    <x v="2"/>
    <x v="11"/>
    <x v="7"/>
    <x v="3"/>
    <x v="15"/>
    <x v="5"/>
    <x v="3"/>
    <x v="5"/>
    <x v="59"/>
    <x v="7"/>
    <x v="7"/>
  </r>
  <r>
    <x v="0"/>
    <s v="Kommunal"/>
    <x v="6"/>
    <x v="0"/>
    <x v="5"/>
    <x v="0"/>
    <x v="0"/>
    <x v="0"/>
    <x v="0"/>
    <x v="0"/>
    <x v="3"/>
    <x v="0"/>
    <x v="3"/>
    <x v="0"/>
    <x v="2"/>
    <x v="4"/>
    <x v="5"/>
    <x v="2"/>
    <x v="0"/>
    <x v="0"/>
    <x v="3"/>
    <x v="4"/>
    <x v="3"/>
    <x v="0"/>
    <x v="1"/>
    <x v="0"/>
    <x v="0"/>
    <x v="5"/>
    <x v="0"/>
    <x v="4"/>
    <x v="4"/>
    <x v="4"/>
    <x v="4"/>
    <x v="4"/>
    <x v="1"/>
    <x v="4"/>
    <x v="2"/>
    <x v="2"/>
    <x v="3"/>
    <x v="4"/>
    <x v="0"/>
    <x v="0"/>
    <x v="0"/>
    <x v="0"/>
    <x v="0"/>
    <x v="0"/>
    <x v="0"/>
    <x v="0"/>
    <x v="0"/>
    <x v="0"/>
    <x v="69"/>
    <x v="21"/>
    <x v="6"/>
    <x v="6"/>
    <x v="5"/>
    <x v="3"/>
    <x v="0"/>
    <x v="60"/>
    <x v="7"/>
    <x v="9"/>
  </r>
  <r>
    <x v="0"/>
    <s v="Kommunal"/>
    <x v="6"/>
    <x v="0"/>
    <x v="2"/>
    <x v="0"/>
    <x v="0"/>
    <x v="0"/>
    <x v="0"/>
    <x v="3"/>
    <x v="3"/>
    <x v="3"/>
    <x v="2"/>
    <x v="0"/>
    <x v="5"/>
    <x v="3"/>
    <x v="3"/>
    <x v="3"/>
    <x v="4"/>
    <x v="2"/>
    <x v="0"/>
    <x v="4"/>
    <x v="3"/>
    <x v="3"/>
    <x v="1"/>
    <x v="5"/>
    <x v="2"/>
    <x v="4"/>
    <x v="0"/>
    <x v="4"/>
    <x v="4"/>
    <x v="0"/>
    <x v="0"/>
    <x v="3"/>
    <x v="0"/>
    <x v="0"/>
    <x v="4"/>
    <x v="2"/>
    <x v="4"/>
    <x v="0"/>
    <x v="0"/>
    <x v="0"/>
    <x v="0"/>
    <x v="0"/>
    <x v="0"/>
    <x v="0"/>
    <x v="0"/>
    <x v="0"/>
    <x v="0"/>
    <x v="0"/>
    <x v="55"/>
    <x v="5"/>
    <x v="7"/>
    <x v="2"/>
    <x v="5"/>
    <x v="4"/>
    <x v="7"/>
    <x v="57"/>
    <x v="0"/>
    <x v="5"/>
  </r>
  <r>
    <x v="0"/>
    <s v="Kommunal"/>
    <x v="6"/>
    <x v="0"/>
    <x v="5"/>
    <x v="1"/>
    <x v="0"/>
    <x v="0"/>
    <x v="2"/>
    <x v="2"/>
    <x v="1"/>
    <x v="3"/>
    <x v="1"/>
    <x v="2"/>
    <x v="5"/>
    <x v="0"/>
    <x v="5"/>
    <x v="4"/>
    <x v="1"/>
    <x v="2"/>
    <x v="0"/>
    <x v="0"/>
    <x v="4"/>
    <x v="3"/>
    <x v="0"/>
    <x v="3"/>
    <x v="0"/>
    <x v="3"/>
    <x v="4"/>
    <x v="3"/>
    <x v="0"/>
    <x v="1"/>
    <x v="1"/>
    <x v="0"/>
    <x v="1"/>
    <x v="4"/>
    <x v="4"/>
    <x v="2"/>
    <x v="3"/>
    <x v="4"/>
    <x v="0"/>
    <x v="0"/>
    <x v="0"/>
    <x v="0"/>
    <x v="0"/>
    <x v="0"/>
    <x v="0"/>
    <x v="0"/>
    <x v="0"/>
    <x v="3"/>
    <x v="11"/>
    <x v="14"/>
    <x v="8"/>
    <x v="2"/>
    <x v="3"/>
    <x v="5"/>
    <x v="2"/>
    <x v="31"/>
    <x v="1"/>
    <x v="5"/>
  </r>
  <r>
    <x v="0"/>
    <s v="Kommunal"/>
    <x v="6"/>
    <x v="0"/>
    <x v="2"/>
    <x v="1"/>
    <x v="2"/>
    <x v="3"/>
    <x v="4"/>
    <x v="3"/>
    <x v="3"/>
    <x v="2"/>
    <x v="0"/>
    <x v="2"/>
    <x v="2"/>
    <x v="3"/>
    <x v="3"/>
    <x v="0"/>
    <x v="0"/>
    <x v="4"/>
    <x v="0"/>
    <x v="0"/>
    <x v="4"/>
    <x v="0"/>
    <x v="4"/>
    <x v="5"/>
    <x v="5"/>
    <x v="0"/>
    <x v="0"/>
    <x v="3"/>
    <x v="0"/>
    <x v="4"/>
    <x v="2"/>
    <x v="4"/>
    <x v="4"/>
    <x v="2"/>
    <x v="4"/>
    <x v="4"/>
    <x v="4"/>
    <x v="4"/>
    <x v="0"/>
    <x v="0"/>
    <x v="0"/>
    <x v="0"/>
    <x v="0"/>
    <x v="0"/>
    <x v="0"/>
    <x v="0"/>
    <x v="0"/>
    <x v="11"/>
    <x v="7"/>
    <x v="5"/>
    <x v="0"/>
    <x v="9"/>
    <x v="3"/>
    <x v="0"/>
    <x v="9"/>
    <x v="25"/>
    <x v="8"/>
    <x v="6"/>
  </r>
  <r>
    <x v="0"/>
    <s v="Kommunal"/>
    <x v="6"/>
    <x v="0"/>
    <x v="5"/>
    <x v="1"/>
    <x v="0"/>
    <x v="2"/>
    <x v="4"/>
    <x v="2"/>
    <x v="4"/>
    <x v="2"/>
    <x v="0"/>
    <x v="2"/>
    <x v="5"/>
    <x v="2"/>
    <x v="2"/>
    <x v="3"/>
    <x v="3"/>
    <x v="3"/>
    <x v="2"/>
    <x v="0"/>
    <x v="0"/>
    <x v="3"/>
    <x v="2"/>
    <x v="3"/>
    <x v="2"/>
    <x v="0"/>
    <x v="0"/>
    <x v="0"/>
    <x v="0"/>
    <x v="1"/>
    <x v="1"/>
    <x v="2"/>
    <x v="0"/>
    <x v="2"/>
    <x v="0"/>
    <x v="3"/>
    <x v="0"/>
    <x v="0"/>
    <x v="0"/>
    <x v="0"/>
    <x v="0"/>
    <x v="0"/>
    <x v="0"/>
    <x v="0"/>
    <x v="0"/>
    <x v="0"/>
    <x v="0"/>
    <x v="7"/>
    <x v="14"/>
    <x v="27"/>
    <x v="4"/>
    <x v="4"/>
    <x v="0"/>
    <x v="5"/>
    <x v="3"/>
    <x v="0"/>
    <x v="1"/>
    <x v="3"/>
  </r>
  <r>
    <x v="0"/>
    <s v="Kommunal"/>
    <x v="6"/>
    <x v="0"/>
    <x v="3"/>
    <x v="1"/>
    <x v="0"/>
    <x v="0"/>
    <x v="2"/>
    <x v="2"/>
    <x v="1"/>
    <x v="0"/>
    <x v="2"/>
    <x v="0"/>
    <x v="2"/>
    <x v="0"/>
    <x v="0"/>
    <x v="2"/>
    <x v="2"/>
    <x v="2"/>
    <x v="2"/>
    <x v="2"/>
    <x v="2"/>
    <x v="2"/>
    <x v="1"/>
    <x v="0"/>
    <x v="3"/>
    <x v="0"/>
    <x v="4"/>
    <x v="3"/>
    <x v="3"/>
    <x v="0"/>
    <x v="3"/>
    <x v="4"/>
    <x v="1"/>
    <x v="0"/>
    <x v="4"/>
    <x v="2"/>
    <x v="3"/>
    <x v="3"/>
    <x v="0"/>
    <x v="0"/>
    <x v="0"/>
    <x v="0"/>
    <x v="0"/>
    <x v="0"/>
    <x v="0"/>
    <x v="0"/>
    <x v="0"/>
    <x v="3"/>
    <x v="21"/>
    <x v="7"/>
    <x v="4"/>
    <x v="3"/>
    <x v="7"/>
    <x v="2"/>
    <x v="5"/>
    <x v="17"/>
    <x v="10"/>
    <x v="9"/>
  </r>
  <r>
    <x v="0"/>
    <s v="Kommunal"/>
    <x v="6"/>
    <x v="0"/>
    <x v="3"/>
    <x v="1"/>
    <x v="3"/>
    <x v="2"/>
    <x v="1"/>
    <x v="3"/>
    <x v="2"/>
    <x v="0"/>
    <x v="2"/>
    <x v="3"/>
    <x v="0"/>
    <x v="2"/>
    <x v="2"/>
    <x v="2"/>
    <x v="4"/>
    <x v="3"/>
    <x v="2"/>
    <x v="0"/>
    <x v="0"/>
    <x v="2"/>
    <x v="1"/>
    <x v="3"/>
    <x v="0"/>
    <x v="0"/>
    <x v="0"/>
    <x v="0"/>
    <x v="2"/>
    <x v="3"/>
    <x v="0"/>
    <x v="3"/>
    <x v="2"/>
    <x v="2"/>
    <x v="4"/>
    <x v="3"/>
    <x v="0"/>
    <x v="2"/>
    <x v="0"/>
    <x v="0"/>
    <x v="0"/>
    <x v="0"/>
    <x v="0"/>
    <x v="0"/>
    <x v="0"/>
    <x v="0"/>
    <x v="0"/>
    <x v="10"/>
    <x v="64"/>
    <x v="19"/>
    <x v="9"/>
    <x v="4"/>
    <x v="0"/>
    <x v="2"/>
    <x v="2"/>
    <x v="2"/>
    <x v="6"/>
    <x v="2"/>
  </r>
  <r>
    <x v="0"/>
    <s v="Kommunal"/>
    <x v="6"/>
    <x v="0"/>
    <x v="3"/>
    <x v="1"/>
    <x v="2"/>
    <x v="0"/>
    <x v="4"/>
    <x v="0"/>
    <x v="0"/>
    <x v="0"/>
    <x v="3"/>
    <x v="3"/>
    <x v="2"/>
    <x v="0"/>
    <x v="0"/>
    <x v="1"/>
    <x v="1"/>
    <x v="1"/>
    <x v="3"/>
    <x v="0"/>
    <x v="0"/>
    <x v="2"/>
    <x v="2"/>
    <x v="0"/>
    <x v="0"/>
    <x v="2"/>
    <x v="3"/>
    <x v="3"/>
    <x v="2"/>
    <x v="3"/>
    <x v="2"/>
    <x v="1"/>
    <x v="2"/>
    <x v="2"/>
    <x v="0"/>
    <x v="4"/>
    <x v="0"/>
    <x v="4"/>
    <x v="0"/>
    <x v="0"/>
    <x v="0"/>
    <x v="0"/>
    <x v="0"/>
    <x v="0"/>
    <x v="0"/>
    <x v="0"/>
    <x v="0"/>
    <x v="12"/>
    <x v="10"/>
    <x v="0"/>
    <x v="1"/>
    <x v="6"/>
    <x v="0"/>
    <x v="4"/>
    <x v="0"/>
    <x v="20"/>
    <x v="15"/>
    <x v="4"/>
  </r>
  <r>
    <x v="0"/>
    <s v="Kommunal"/>
    <x v="6"/>
    <x v="0"/>
    <x v="1"/>
    <x v="1"/>
    <x v="2"/>
    <x v="2"/>
    <x v="2"/>
    <x v="2"/>
    <x v="1"/>
    <x v="3"/>
    <x v="4"/>
    <x v="3"/>
    <x v="0"/>
    <x v="2"/>
    <x v="2"/>
    <x v="2"/>
    <x v="4"/>
    <x v="3"/>
    <x v="2"/>
    <x v="0"/>
    <x v="0"/>
    <x v="2"/>
    <x v="1"/>
    <x v="5"/>
    <x v="2"/>
    <x v="0"/>
    <x v="0"/>
    <x v="2"/>
    <x v="0"/>
    <x v="2"/>
    <x v="3"/>
    <x v="1"/>
    <x v="3"/>
    <x v="3"/>
    <x v="3"/>
    <x v="3"/>
    <x v="4"/>
    <x v="3"/>
    <x v="0"/>
    <x v="0"/>
    <x v="0"/>
    <x v="0"/>
    <x v="0"/>
    <x v="0"/>
    <x v="0"/>
    <x v="0"/>
    <x v="0"/>
    <x v="3"/>
    <x v="74"/>
    <x v="19"/>
    <x v="9"/>
    <x v="4"/>
    <x v="0"/>
    <x v="2"/>
    <x v="7"/>
    <x v="4"/>
    <x v="5"/>
    <x v="8"/>
  </r>
  <r>
    <x v="0"/>
    <s v="Kommunal"/>
    <x v="6"/>
    <x v="0"/>
    <x v="2"/>
    <x v="1"/>
    <x v="4"/>
    <x v="0"/>
    <x v="0"/>
    <x v="0"/>
    <x v="0"/>
    <x v="4"/>
    <x v="5"/>
    <x v="4"/>
    <x v="4"/>
    <x v="4"/>
    <x v="4"/>
    <x v="2"/>
    <x v="2"/>
    <x v="0"/>
    <x v="3"/>
    <x v="2"/>
    <x v="0"/>
    <x v="0"/>
    <x v="4"/>
    <x v="2"/>
    <x v="3"/>
    <x v="5"/>
    <x v="2"/>
    <x v="3"/>
    <x v="4"/>
    <x v="4"/>
    <x v="2"/>
    <x v="2"/>
    <x v="4"/>
    <x v="4"/>
    <x v="4"/>
    <x v="2"/>
    <x v="3"/>
    <x v="3"/>
    <x v="0"/>
    <x v="0"/>
    <x v="0"/>
    <x v="0"/>
    <x v="0"/>
    <x v="0"/>
    <x v="0"/>
    <x v="0"/>
    <x v="0"/>
    <x v="12"/>
    <x v="67"/>
    <x v="36"/>
    <x v="4"/>
    <x v="6"/>
    <x v="2"/>
    <x v="0"/>
    <x v="0"/>
    <x v="61"/>
    <x v="8"/>
    <x v="7"/>
  </r>
  <r>
    <x v="0"/>
    <s v="Kommunal"/>
    <x v="6"/>
    <x v="0"/>
    <x v="2"/>
    <x v="1"/>
    <x v="0"/>
    <x v="4"/>
    <x v="2"/>
    <x v="3"/>
    <x v="1"/>
    <x v="3"/>
    <x v="1"/>
    <x v="2"/>
    <x v="0"/>
    <x v="3"/>
    <x v="3"/>
    <x v="2"/>
    <x v="2"/>
    <x v="3"/>
    <x v="2"/>
    <x v="1"/>
    <x v="1"/>
    <x v="1"/>
    <x v="0"/>
    <x v="3"/>
    <x v="2"/>
    <x v="0"/>
    <x v="0"/>
    <x v="2"/>
    <x v="0"/>
    <x v="2"/>
    <x v="3"/>
    <x v="1"/>
    <x v="1"/>
    <x v="3"/>
    <x v="3"/>
    <x v="3"/>
    <x v="2"/>
    <x v="2"/>
    <x v="0"/>
    <x v="0"/>
    <x v="0"/>
    <x v="0"/>
    <x v="0"/>
    <x v="0"/>
    <x v="0"/>
    <x v="0"/>
    <x v="0"/>
    <x v="5"/>
    <x v="78"/>
    <x v="23"/>
    <x v="4"/>
    <x v="4"/>
    <x v="1"/>
    <x v="1"/>
    <x v="3"/>
    <x v="4"/>
    <x v="5"/>
    <x v="1"/>
  </r>
  <r>
    <x v="0"/>
    <s v="Kommunal"/>
    <x v="6"/>
    <x v="0"/>
    <x v="5"/>
    <x v="2"/>
    <x v="3"/>
    <x v="2"/>
    <x v="3"/>
    <x v="4"/>
    <x v="2"/>
    <x v="4"/>
    <x v="0"/>
    <x v="2"/>
    <x v="5"/>
    <x v="2"/>
    <x v="5"/>
    <x v="4"/>
    <x v="4"/>
    <x v="4"/>
    <x v="0"/>
    <x v="3"/>
    <x v="4"/>
    <x v="4"/>
    <x v="3"/>
    <x v="5"/>
    <x v="2"/>
    <x v="0"/>
    <x v="0"/>
    <x v="2"/>
    <x v="0"/>
    <x v="3"/>
    <x v="3"/>
    <x v="1"/>
    <x v="3"/>
    <x v="3"/>
    <x v="2"/>
    <x v="4"/>
    <x v="2"/>
    <x v="2"/>
    <x v="0"/>
    <x v="0"/>
    <x v="0"/>
    <x v="0"/>
    <x v="0"/>
    <x v="0"/>
    <x v="0"/>
    <x v="0"/>
    <x v="0"/>
    <x v="18"/>
    <x v="60"/>
    <x v="11"/>
    <x v="8"/>
    <x v="9"/>
    <x v="8"/>
    <x v="9"/>
    <x v="7"/>
    <x v="4"/>
    <x v="13"/>
    <x v="8"/>
  </r>
  <r>
    <x v="0"/>
    <s v="Kommunal"/>
    <x v="6"/>
    <x v="0"/>
    <x v="5"/>
    <x v="1"/>
    <x v="3"/>
    <x v="4"/>
    <x v="3"/>
    <x v="4"/>
    <x v="4"/>
    <x v="2"/>
    <x v="4"/>
    <x v="2"/>
    <x v="5"/>
    <x v="2"/>
    <x v="5"/>
    <x v="3"/>
    <x v="1"/>
    <x v="3"/>
    <x v="2"/>
    <x v="2"/>
    <x v="0"/>
    <x v="4"/>
    <x v="3"/>
    <x v="2"/>
    <x v="5"/>
    <x v="0"/>
    <x v="0"/>
    <x v="2"/>
    <x v="0"/>
    <x v="3"/>
    <x v="5"/>
    <x v="1"/>
    <x v="3"/>
    <x v="2"/>
    <x v="0"/>
    <x v="3"/>
    <x v="0"/>
    <x v="2"/>
    <x v="0"/>
    <x v="0"/>
    <x v="0"/>
    <x v="0"/>
    <x v="0"/>
    <x v="0"/>
    <x v="0"/>
    <x v="0"/>
    <x v="0"/>
    <x v="17"/>
    <x v="71"/>
    <x v="11"/>
    <x v="5"/>
    <x v="4"/>
    <x v="2"/>
    <x v="9"/>
    <x v="3"/>
    <x v="4"/>
    <x v="9"/>
    <x v="8"/>
  </r>
  <r>
    <x v="0"/>
    <s v="Kommunal"/>
    <x v="6"/>
    <x v="0"/>
    <x v="2"/>
    <x v="1"/>
    <x v="2"/>
    <x v="1"/>
    <x v="2"/>
    <x v="3"/>
    <x v="2"/>
    <x v="0"/>
    <x v="2"/>
    <x v="3"/>
    <x v="0"/>
    <x v="0"/>
    <x v="3"/>
    <x v="2"/>
    <x v="2"/>
    <x v="2"/>
    <x v="0"/>
    <x v="2"/>
    <x v="2"/>
    <x v="0"/>
    <x v="1"/>
    <x v="3"/>
    <x v="2"/>
    <x v="2"/>
    <x v="4"/>
    <x v="0"/>
    <x v="3"/>
    <x v="0"/>
    <x v="0"/>
    <x v="1"/>
    <x v="1"/>
    <x v="0"/>
    <x v="2"/>
    <x v="4"/>
    <x v="2"/>
    <x v="0"/>
    <x v="0"/>
    <x v="0"/>
    <x v="0"/>
    <x v="0"/>
    <x v="0"/>
    <x v="0"/>
    <x v="0"/>
    <x v="0"/>
    <x v="0"/>
    <x v="16"/>
    <x v="64"/>
    <x v="14"/>
    <x v="4"/>
    <x v="2"/>
    <x v="7"/>
    <x v="3"/>
    <x v="3"/>
    <x v="46"/>
    <x v="0"/>
    <x v="1"/>
  </r>
  <r>
    <x v="0"/>
    <s v="Kommunal"/>
    <x v="6"/>
    <x v="0"/>
    <x v="2"/>
    <x v="1"/>
    <x v="2"/>
    <x v="2"/>
    <x v="0"/>
    <x v="2"/>
    <x v="3"/>
    <x v="2"/>
    <x v="5"/>
    <x v="3"/>
    <x v="0"/>
    <x v="2"/>
    <x v="5"/>
    <x v="2"/>
    <x v="2"/>
    <x v="2"/>
    <x v="0"/>
    <x v="2"/>
    <x v="2"/>
    <x v="2"/>
    <x v="1"/>
    <x v="3"/>
    <x v="0"/>
    <x v="2"/>
    <x v="0"/>
    <x v="0"/>
    <x v="2"/>
    <x v="2"/>
    <x v="1"/>
    <x v="3"/>
    <x v="1"/>
    <x v="2"/>
    <x v="4"/>
    <x v="4"/>
    <x v="0"/>
    <x v="0"/>
    <x v="0"/>
    <x v="0"/>
    <x v="0"/>
    <x v="0"/>
    <x v="0"/>
    <x v="0"/>
    <x v="0"/>
    <x v="0"/>
    <x v="0"/>
    <x v="0"/>
    <x v="72"/>
    <x v="30"/>
    <x v="4"/>
    <x v="2"/>
    <x v="7"/>
    <x v="2"/>
    <x v="2"/>
    <x v="32"/>
    <x v="17"/>
    <x v="5"/>
  </r>
  <r>
    <x v="0"/>
    <s v="Kommunal"/>
    <x v="6"/>
    <x v="0"/>
    <x v="1"/>
    <x v="0"/>
    <x v="3"/>
    <x v="4"/>
    <x v="2"/>
    <x v="2"/>
    <x v="2"/>
    <x v="3"/>
    <x v="4"/>
    <x v="2"/>
    <x v="5"/>
    <x v="2"/>
    <x v="2"/>
    <x v="3"/>
    <x v="4"/>
    <x v="3"/>
    <x v="2"/>
    <x v="3"/>
    <x v="4"/>
    <x v="3"/>
    <x v="3"/>
    <x v="5"/>
    <x v="5"/>
    <x v="0"/>
    <x v="0"/>
    <x v="2"/>
    <x v="0"/>
    <x v="2"/>
    <x v="5"/>
    <x v="1"/>
    <x v="3"/>
    <x v="3"/>
    <x v="0"/>
    <x v="3"/>
    <x v="2"/>
    <x v="2"/>
    <x v="0"/>
    <x v="0"/>
    <x v="0"/>
    <x v="0"/>
    <x v="0"/>
    <x v="0"/>
    <x v="0"/>
    <x v="0"/>
    <x v="0"/>
    <x v="18"/>
    <x v="35"/>
    <x v="27"/>
    <x v="7"/>
    <x v="4"/>
    <x v="8"/>
    <x v="8"/>
    <x v="9"/>
    <x v="4"/>
    <x v="16"/>
    <x v="8"/>
  </r>
  <r>
    <x v="0"/>
    <s v="Kommunal"/>
    <x v="6"/>
    <x v="0"/>
    <x v="2"/>
    <x v="1"/>
    <x v="2"/>
    <x v="0"/>
    <x v="2"/>
    <x v="2"/>
    <x v="3"/>
    <x v="2"/>
    <x v="2"/>
    <x v="3"/>
    <x v="0"/>
    <x v="3"/>
    <x v="0"/>
    <x v="2"/>
    <x v="3"/>
    <x v="4"/>
    <x v="0"/>
    <x v="2"/>
    <x v="2"/>
    <x v="0"/>
    <x v="4"/>
    <x v="3"/>
    <x v="0"/>
    <x v="5"/>
    <x v="4"/>
    <x v="3"/>
    <x v="3"/>
    <x v="0"/>
    <x v="2"/>
    <x v="1"/>
    <x v="2"/>
    <x v="0"/>
    <x v="4"/>
    <x v="2"/>
    <x v="3"/>
    <x v="4"/>
    <x v="0"/>
    <x v="0"/>
    <x v="0"/>
    <x v="0"/>
    <x v="0"/>
    <x v="0"/>
    <x v="0"/>
    <x v="0"/>
    <x v="0"/>
    <x v="0"/>
    <x v="4"/>
    <x v="4"/>
    <x v="3"/>
    <x v="9"/>
    <x v="7"/>
    <x v="0"/>
    <x v="2"/>
    <x v="8"/>
    <x v="3"/>
    <x v="4"/>
  </r>
  <r>
    <x v="0"/>
    <s v="Kommunal"/>
    <x v="6"/>
    <x v="0"/>
    <x v="1"/>
    <x v="2"/>
    <x v="3"/>
    <x v="2"/>
    <x v="2"/>
    <x v="4"/>
    <x v="4"/>
    <x v="3"/>
    <x v="4"/>
    <x v="3"/>
    <x v="5"/>
    <x v="2"/>
    <x v="3"/>
    <x v="3"/>
    <x v="2"/>
    <x v="2"/>
    <x v="0"/>
    <x v="0"/>
    <x v="4"/>
    <x v="4"/>
    <x v="2"/>
    <x v="3"/>
    <x v="0"/>
    <x v="0"/>
    <x v="0"/>
    <x v="0"/>
    <x v="0"/>
    <x v="3"/>
    <x v="3"/>
    <x v="3"/>
    <x v="1"/>
    <x v="3"/>
    <x v="3"/>
    <x v="3"/>
    <x v="2"/>
    <x v="2"/>
    <x v="0"/>
    <x v="0"/>
    <x v="0"/>
    <x v="0"/>
    <x v="0"/>
    <x v="0"/>
    <x v="0"/>
    <x v="0"/>
    <x v="0"/>
    <x v="5"/>
    <x v="45"/>
    <x v="19"/>
    <x v="5"/>
    <x v="2"/>
    <x v="3"/>
    <x v="8"/>
    <x v="2"/>
    <x v="0"/>
    <x v="13"/>
    <x v="5"/>
  </r>
  <r>
    <x v="0"/>
    <s v="Kommunal"/>
    <x v="6"/>
    <x v="0"/>
    <x v="2"/>
    <x v="1"/>
    <x v="3"/>
    <x v="4"/>
    <x v="2"/>
    <x v="4"/>
    <x v="2"/>
    <x v="3"/>
    <x v="0"/>
    <x v="2"/>
    <x v="0"/>
    <x v="2"/>
    <x v="2"/>
    <x v="3"/>
    <x v="4"/>
    <x v="3"/>
    <x v="0"/>
    <x v="0"/>
    <x v="0"/>
    <x v="2"/>
    <x v="1"/>
    <x v="5"/>
    <x v="2"/>
    <x v="0"/>
    <x v="0"/>
    <x v="2"/>
    <x v="0"/>
    <x v="2"/>
    <x v="3"/>
    <x v="2"/>
    <x v="2"/>
    <x v="2"/>
    <x v="2"/>
    <x v="3"/>
    <x v="2"/>
    <x v="3"/>
    <x v="0"/>
    <x v="0"/>
    <x v="0"/>
    <x v="0"/>
    <x v="0"/>
    <x v="0"/>
    <x v="0"/>
    <x v="0"/>
    <x v="0"/>
    <x v="18"/>
    <x v="50"/>
    <x v="2"/>
    <x v="7"/>
    <x v="10"/>
    <x v="0"/>
    <x v="2"/>
    <x v="7"/>
    <x v="4"/>
    <x v="5"/>
    <x v="3"/>
  </r>
  <r>
    <x v="0"/>
    <s v="Kommunal"/>
    <x v="6"/>
    <x v="0"/>
    <x v="2"/>
    <x v="1"/>
    <x v="0"/>
    <x v="2"/>
    <x v="2"/>
    <x v="3"/>
    <x v="4"/>
    <x v="2"/>
    <x v="0"/>
    <x v="2"/>
    <x v="0"/>
    <x v="3"/>
    <x v="0"/>
    <x v="3"/>
    <x v="2"/>
    <x v="3"/>
    <x v="2"/>
    <x v="1"/>
    <x v="1"/>
    <x v="3"/>
    <x v="3"/>
    <x v="3"/>
    <x v="2"/>
    <x v="0"/>
    <x v="0"/>
    <x v="2"/>
    <x v="2"/>
    <x v="2"/>
    <x v="2"/>
    <x v="0"/>
    <x v="1"/>
    <x v="3"/>
    <x v="4"/>
    <x v="4"/>
    <x v="0"/>
    <x v="3"/>
    <x v="0"/>
    <x v="0"/>
    <x v="0"/>
    <x v="0"/>
    <x v="0"/>
    <x v="0"/>
    <x v="0"/>
    <x v="0"/>
    <x v="0"/>
    <x v="4"/>
    <x v="38"/>
    <x v="5"/>
    <x v="5"/>
    <x v="4"/>
    <x v="1"/>
    <x v="8"/>
    <x v="3"/>
    <x v="0"/>
    <x v="4"/>
    <x v="5"/>
  </r>
  <r>
    <x v="0"/>
    <s v="Kommunal"/>
    <x v="6"/>
    <x v="0"/>
    <x v="2"/>
    <x v="1"/>
    <x v="0"/>
    <x v="2"/>
    <x v="0"/>
    <x v="2"/>
    <x v="0"/>
    <x v="0"/>
    <x v="0"/>
    <x v="2"/>
    <x v="0"/>
    <x v="3"/>
    <x v="0"/>
    <x v="0"/>
    <x v="2"/>
    <x v="3"/>
    <x v="4"/>
    <x v="4"/>
    <x v="0"/>
    <x v="2"/>
    <x v="1"/>
    <x v="5"/>
    <x v="2"/>
    <x v="0"/>
    <x v="0"/>
    <x v="3"/>
    <x v="3"/>
    <x v="4"/>
    <x v="4"/>
    <x v="0"/>
    <x v="2"/>
    <x v="4"/>
    <x v="4"/>
    <x v="2"/>
    <x v="3"/>
    <x v="4"/>
    <x v="0"/>
    <x v="0"/>
    <x v="0"/>
    <x v="0"/>
    <x v="0"/>
    <x v="0"/>
    <x v="0"/>
    <x v="0"/>
    <x v="0"/>
    <x v="3"/>
    <x v="24"/>
    <x v="5"/>
    <x v="2"/>
    <x v="17"/>
    <x v="4"/>
    <x v="2"/>
    <x v="7"/>
    <x v="36"/>
    <x v="7"/>
    <x v="3"/>
  </r>
  <r>
    <x v="0"/>
    <s v="Kommunal"/>
    <x v="6"/>
    <x v="0"/>
    <x v="3"/>
    <x v="0"/>
    <x v="3"/>
    <x v="3"/>
    <x v="4"/>
    <x v="0"/>
    <x v="0"/>
    <x v="4"/>
    <x v="3"/>
    <x v="5"/>
    <x v="3"/>
    <x v="4"/>
    <x v="4"/>
    <x v="0"/>
    <x v="0"/>
    <x v="0"/>
    <x v="3"/>
    <x v="4"/>
    <x v="3"/>
    <x v="0"/>
    <x v="4"/>
    <x v="4"/>
    <x v="4"/>
    <x v="1"/>
    <x v="1"/>
    <x v="1"/>
    <x v="1"/>
    <x v="1"/>
    <x v="1"/>
    <x v="4"/>
    <x v="4"/>
    <x v="4"/>
    <x v="4"/>
    <x v="2"/>
    <x v="3"/>
    <x v="3"/>
    <x v="0"/>
    <x v="0"/>
    <x v="0"/>
    <x v="0"/>
    <x v="0"/>
    <x v="0"/>
    <x v="0"/>
    <x v="0"/>
    <x v="0"/>
    <x v="9"/>
    <x v="10"/>
    <x v="36"/>
    <x v="0"/>
    <x v="6"/>
    <x v="5"/>
    <x v="0"/>
    <x v="6"/>
    <x v="1"/>
    <x v="1"/>
    <x v="6"/>
  </r>
  <r>
    <x v="0"/>
    <s v="Kommunal"/>
    <x v="6"/>
    <x v="0"/>
    <x v="1"/>
    <x v="1"/>
    <x v="3"/>
    <x v="4"/>
    <x v="0"/>
    <x v="3"/>
    <x v="4"/>
    <x v="3"/>
    <x v="2"/>
    <x v="2"/>
    <x v="5"/>
    <x v="2"/>
    <x v="3"/>
    <x v="2"/>
    <x v="4"/>
    <x v="3"/>
    <x v="2"/>
    <x v="0"/>
    <x v="0"/>
    <x v="4"/>
    <x v="2"/>
    <x v="0"/>
    <x v="2"/>
    <x v="3"/>
    <x v="0"/>
    <x v="2"/>
    <x v="2"/>
    <x v="3"/>
    <x v="3"/>
    <x v="1"/>
    <x v="1"/>
    <x v="3"/>
    <x v="2"/>
    <x v="3"/>
    <x v="0"/>
    <x v="0"/>
    <x v="0"/>
    <x v="0"/>
    <x v="0"/>
    <x v="0"/>
    <x v="0"/>
    <x v="0"/>
    <x v="0"/>
    <x v="0"/>
    <x v="0"/>
    <x v="20"/>
    <x v="6"/>
    <x v="2"/>
    <x v="9"/>
    <x v="4"/>
    <x v="0"/>
    <x v="8"/>
    <x v="4"/>
    <x v="10"/>
    <x v="13"/>
    <x v="1"/>
  </r>
  <r>
    <x v="0"/>
    <s v="Kommunal"/>
    <x v="6"/>
    <x v="0"/>
    <x v="5"/>
    <x v="1"/>
    <x v="0"/>
    <x v="0"/>
    <x v="1"/>
    <x v="2"/>
    <x v="1"/>
    <x v="3"/>
    <x v="2"/>
    <x v="3"/>
    <x v="0"/>
    <x v="3"/>
    <x v="3"/>
    <x v="2"/>
    <x v="1"/>
    <x v="2"/>
    <x v="1"/>
    <x v="2"/>
    <x v="2"/>
    <x v="1"/>
    <x v="1"/>
    <x v="3"/>
    <x v="0"/>
    <x v="0"/>
    <x v="0"/>
    <x v="0"/>
    <x v="2"/>
    <x v="2"/>
    <x v="0"/>
    <x v="0"/>
    <x v="2"/>
    <x v="1"/>
    <x v="4"/>
    <x v="4"/>
    <x v="4"/>
    <x v="4"/>
    <x v="0"/>
    <x v="0"/>
    <x v="0"/>
    <x v="0"/>
    <x v="0"/>
    <x v="0"/>
    <x v="0"/>
    <x v="0"/>
    <x v="0"/>
    <x v="16"/>
    <x v="11"/>
    <x v="5"/>
    <x v="3"/>
    <x v="20"/>
    <x v="7"/>
    <x v="2"/>
    <x v="2"/>
    <x v="2"/>
    <x v="2"/>
    <x v="3"/>
  </r>
  <r>
    <x v="0"/>
    <s v="Kommunal"/>
    <x v="6"/>
    <x v="0"/>
    <x v="0"/>
    <x v="0"/>
    <x v="0"/>
    <x v="2"/>
    <x v="2"/>
    <x v="2"/>
    <x v="2"/>
    <x v="3"/>
    <x v="4"/>
    <x v="2"/>
    <x v="0"/>
    <x v="0"/>
    <x v="5"/>
    <x v="3"/>
    <x v="0"/>
    <x v="3"/>
    <x v="2"/>
    <x v="0"/>
    <x v="0"/>
    <x v="3"/>
    <x v="2"/>
    <x v="0"/>
    <x v="3"/>
    <x v="0"/>
    <x v="0"/>
    <x v="2"/>
    <x v="0"/>
    <x v="3"/>
    <x v="3"/>
    <x v="1"/>
    <x v="3"/>
    <x v="3"/>
    <x v="2"/>
    <x v="4"/>
    <x v="0"/>
    <x v="0"/>
    <x v="0"/>
    <x v="0"/>
    <x v="0"/>
    <x v="0"/>
    <x v="0"/>
    <x v="0"/>
    <x v="0"/>
    <x v="0"/>
    <x v="0"/>
    <x v="4"/>
    <x v="35"/>
    <x v="3"/>
    <x v="2"/>
    <x v="4"/>
    <x v="0"/>
    <x v="5"/>
    <x v="5"/>
    <x v="4"/>
    <x v="13"/>
    <x v="8"/>
  </r>
  <r>
    <x v="0"/>
    <s v="Kommunal"/>
    <x v="6"/>
    <x v="0"/>
    <x v="5"/>
    <x v="1"/>
    <x v="0"/>
    <x v="0"/>
    <x v="1"/>
    <x v="2"/>
    <x v="1"/>
    <x v="3"/>
    <x v="2"/>
    <x v="2"/>
    <x v="0"/>
    <x v="3"/>
    <x v="0"/>
    <x v="2"/>
    <x v="4"/>
    <x v="1"/>
    <x v="1"/>
    <x v="1"/>
    <x v="2"/>
    <x v="3"/>
    <x v="1"/>
    <x v="3"/>
    <x v="0"/>
    <x v="0"/>
    <x v="0"/>
    <x v="0"/>
    <x v="2"/>
    <x v="2"/>
    <x v="3"/>
    <x v="0"/>
    <x v="0"/>
    <x v="3"/>
    <x v="4"/>
    <x v="2"/>
    <x v="4"/>
    <x v="0"/>
    <x v="0"/>
    <x v="0"/>
    <x v="0"/>
    <x v="0"/>
    <x v="0"/>
    <x v="0"/>
    <x v="0"/>
    <x v="0"/>
    <x v="0"/>
    <x v="16"/>
    <x v="11"/>
    <x v="5"/>
    <x v="9"/>
    <x v="1"/>
    <x v="7"/>
    <x v="4"/>
    <x v="2"/>
    <x v="2"/>
    <x v="5"/>
    <x v="0"/>
  </r>
  <r>
    <x v="0"/>
    <s v="Kommunal"/>
    <x v="6"/>
    <x v="0"/>
    <x v="1"/>
    <x v="1"/>
    <x v="0"/>
    <x v="2"/>
    <x v="3"/>
    <x v="4"/>
    <x v="2"/>
    <x v="0"/>
    <x v="2"/>
    <x v="2"/>
    <x v="0"/>
    <x v="3"/>
    <x v="3"/>
    <x v="4"/>
    <x v="3"/>
    <x v="3"/>
    <x v="2"/>
    <x v="0"/>
    <x v="0"/>
    <x v="0"/>
    <x v="2"/>
    <x v="3"/>
    <x v="2"/>
    <x v="0"/>
    <x v="0"/>
    <x v="2"/>
    <x v="0"/>
    <x v="0"/>
    <x v="4"/>
    <x v="1"/>
    <x v="3"/>
    <x v="2"/>
    <x v="0"/>
    <x v="3"/>
    <x v="2"/>
    <x v="2"/>
    <x v="0"/>
    <x v="0"/>
    <x v="0"/>
    <x v="0"/>
    <x v="0"/>
    <x v="0"/>
    <x v="0"/>
    <x v="0"/>
    <x v="0"/>
    <x v="6"/>
    <x v="55"/>
    <x v="23"/>
    <x v="9"/>
    <x v="4"/>
    <x v="0"/>
    <x v="7"/>
    <x v="3"/>
    <x v="4"/>
    <x v="12"/>
    <x v="8"/>
  </r>
  <r>
    <x v="0"/>
    <s v="Kommunal"/>
    <x v="6"/>
    <x v="0"/>
    <x v="2"/>
    <x v="0"/>
    <x v="2"/>
    <x v="0"/>
    <x v="4"/>
    <x v="2"/>
    <x v="1"/>
    <x v="2"/>
    <x v="4"/>
    <x v="0"/>
    <x v="4"/>
    <x v="3"/>
    <x v="5"/>
    <x v="2"/>
    <x v="0"/>
    <x v="4"/>
    <x v="3"/>
    <x v="4"/>
    <x v="3"/>
    <x v="1"/>
    <x v="1"/>
    <x v="1"/>
    <x v="4"/>
    <x v="5"/>
    <x v="1"/>
    <x v="3"/>
    <x v="4"/>
    <x v="0"/>
    <x v="3"/>
    <x v="4"/>
    <x v="1"/>
    <x v="4"/>
    <x v="4"/>
    <x v="3"/>
    <x v="4"/>
    <x v="3"/>
    <x v="0"/>
    <x v="0"/>
    <x v="0"/>
    <x v="0"/>
    <x v="0"/>
    <x v="0"/>
    <x v="0"/>
    <x v="0"/>
    <x v="0"/>
    <x v="12"/>
    <x v="41"/>
    <x v="44"/>
    <x v="6"/>
    <x v="19"/>
    <x v="5"/>
    <x v="2"/>
    <x v="6"/>
    <x v="59"/>
    <x v="10"/>
    <x v="9"/>
  </r>
  <r>
    <x v="0"/>
    <s v="Kommunal"/>
    <x v="6"/>
    <x v="0"/>
    <x v="3"/>
    <x v="1"/>
    <x v="2"/>
    <x v="0"/>
    <x v="2"/>
    <x v="2"/>
    <x v="3"/>
    <x v="0"/>
    <x v="2"/>
    <x v="5"/>
    <x v="4"/>
    <x v="0"/>
    <x v="0"/>
    <x v="2"/>
    <x v="2"/>
    <x v="2"/>
    <x v="2"/>
    <x v="0"/>
    <x v="0"/>
    <x v="0"/>
    <x v="4"/>
    <x v="2"/>
    <x v="0"/>
    <x v="0"/>
    <x v="0"/>
    <x v="2"/>
    <x v="0"/>
    <x v="2"/>
    <x v="3"/>
    <x v="0"/>
    <x v="0"/>
    <x v="0"/>
    <x v="2"/>
    <x v="4"/>
    <x v="0"/>
    <x v="0"/>
    <x v="0"/>
    <x v="0"/>
    <x v="0"/>
    <x v="0"/>
    <x v="0"/>
    <x v="0"/>
    <x v="0"/>
    <x v="0"/>
    <x v="0"/>
    <x v="0"/>
    <x v="8"/>
    <x v="28"/>
    <x v="4"/>
    <x v="3"/>
    <x v="0"/>
    <x v="0"/>
    <x v="4"/>
    <x v="4"/>
    <x v="5"/>
    <x v="0"/>
  </r>
  <r>
    <x v="0"/>
    <s v="Kommunal"/>
    <x v="6"/>
    <x v="0"/>
    <x v="2"/>
    <x v="0"/>
    <x v="3"/>
    <x v="4"/>
    <x v="3"/>
    <x v="4"/>
    <x v="1"/>
    <x v="5"/>
    <x v="4"/>
    <x v="2"/>
    <x v="5"/>
    <x v="2"/>
    <x v="2"/>
    <x v="4"/>
    <x v="4"/>
    <x v="0"/>
    <x v="3"/>
    <x v="4"/>
    <x v="3"/>
    <x v="3"/>
    <x v="4"/>
    <x v="3"/>
    <x v="2"/>
    <x v="4"/>
    <x v="2"/>
    <x v="4"/>
    <x v="4"/>
    <x v="4"/>
    <x v="4"/>
    <x v="4"/>
    <x v="1"/>
    <x v="3"/>
    <x v="4"/>
    <x v="2"/>
    <x v="2"/>
    <x v="2"/>
    <x v="0"/>
    <x v="0"/>
    <x v="0"/>
    <x v="0"/>
    <x v="0"/>
    <x v="0"/>
    <x v="0"/>
    <x v="0"/>
    <x v="0"/>
    <x v="17"/>
    <x v="15"/>
    <x v="27"/>
    <x v="8"/>
    <x v="6"/>
    <x v="5"/>
    <x v="7"/>
    <x v="3"/>
    <x v="7"/>
    <x v="7"/>
    <x v="9"/>
  </r>
  <r>
    <x v="0"/>
    <s v="Kommunal"/>
    <x v="6"/>
    <x v="0"/>
    <x v="0"/>
    <x v="0"/>
    <x v="2"/>
    <x v="0"/>
    <x v="0"/>
    <x v="2"/>
    <x v="1"/>
    <x v="4"/>
    <x v="0"/>
    <x v="1"/>
    <x v="2"/>
    <x v="1"/>
    <x v="1"/>
    <x v="2"/>
    <x v="3"/>
    <x v="4"/>
    <x v="4"/>
    <x v="0"/>
    <x v="2"/>
    <x v="0"/>
    <x v="0"/>
    <x v="0"/>
    <x v="3"/>
    <x v="2"/>
    <x v="4"/>
    <x v="3"/>
    <x v="3"/>
    <x v="0"/>
    <x v="0"/>
    <x v="2"/>
    <x v="0"/>
    <x v="0"/>
    <x v="4"/>
    <x v="4"/>
    <x v="3"/>
    <x v="1"/>
    <x v="0"/>
    <x v="0"/>
    <x v="0"/>
    <x v="0"/>
    <x v="0"/>
    <x v="0"/>
    <x v="0"/>
    <x v="0"/>
    <x v="0"/>
    <x v="2"/>
    <x v="76"/>
    <x v="32"/>
    <x v="3"/>
    <x v="11"/>
    <x v="2"/>
    <x v="0"/>
    <x v="5"/>
    <x v="62"/>
    <x v="0"/>
    <x v="3"/>
  </r>
  <r>
    <x v="0"/>
    <s v="Kommunal"/>
    <x v="6"/>
    <x v="0"/>
    <x v="0"/>
    <x v="0"/>
    <x v="2"/>
    <x v="2"/>
    <x v="1"/>
    <x v="1"/>
    <x v="0"/>
    <x v="3"/>
    <x v="0"/>
    <x v="3"/>
    <x v="0"/>
    <x v="0"/>
    <x v="0"/>
    <x v="1"/>
    <x v="3"/>
    <x v="1"/>
    <x v="2"/>
    <x v="1"/>
    <x v="1"/>
    <x v="1"/>
    <x v="0"/>
    <x v="1"/>
    <x v="1"/>
    <x v="0"/>
    <x v="0"/>
    <x v="2"/>
    <x v="0"/>
    <x v="1"/>
    <x v="1"/>
    <x v="0"/>
    <x v="0"/>
    <x v="3"/>
    <x v="0"/>
    <x v="0"/>
    <x v="2"/>
    <x v="2"/>
    <x v="0"/>
    <x v="0"/>
    <x v="0"/>
    <x v="0"/>
    <x v="0"/>
    <x v="0"/>
    <x v="0"/>
    <x v="0"/>
    <x v="0"/>
    <x v="16"/>
    <x v="26"/>
    <x v="3"/>
    <x v="3"/>
    <x v="4"/>
    <x v="1"/>
    <x v="1"/>
    <x v="1"/>
    <x v="4"/>
    <x v="1"/>
    <x v="0"/>
  </r>
  <r>
    <x v="0"/>
    <s v="Kommunal"/>
    <x v="6"/>
    <x v="0"/>
    <x v="1"/>
    <x v="0"/>
    <x v="2"/>
    <x v="0"/>
    <x v="0"/>
    <x v="0"/>
    <x v="1"/>
    <x v="0"/>
    <x v="0"/>
    <x v="0"/>
    <x v="2"/>
    <x v="0"/>
    <x v="0"/>
    <x v="2"/>
    <x v="3"/>
    <x v="2"/>
    <x v="2"/>
    <x v="0"/>
    <x v="2"/>
    <x v="2"/>
    <x v="4"/>
    <x v="0"/>
    <x v="3"/>
    <x v="3"/>
    <x v="0"/>
    <x v="0"/>
    <x v="2"/>
    <x v="1"/>
    <x v="1"/>
    <x v="2"/>
    <x v="2"/>
    <x v="2"/>
    <x v="1"/>
    <x v="3"/>
    <x v="0"/>
    <x v="1"/>
    <x v="0"/>
    <x v="0"/>
    <x v="0"/>
    <x v="0"/>
    <x v="0"/>
    <x v="0"/>
    <x v="0"/>
    <x v="0"/>
    <x v="0"/>
    <x v="2"/>
    <x v="53"/>
    <x v="7"/>
    <x v="3"/>
    <x v="3"/>
    <x v="2"/>
    <x v="3"/>
    <x v="5"/>
    <x v="15"/>
    <x v="1"/>
    <x v="3"/>
  </r>
  <r>
    <x v="0"/>
    <s v="Kommunal"/>
    <x v="6"/>
    <x v="0"/>
    <x v="0"/>
    <x v="0"/>
    <x v="0"/>
    <x v="2"/>
    <x v="2"/>
    <x v="3"/>
    <x v="2"/>
    <x v="3"/>
    <x v="4"/>
    <x v="3"/>
    <x v="0"/>
    <x v="0"/>
    <x v="3"/>
    <x v="3"/>
    <x v="4"/>
    <x v="4"/>
    <x v="2"/>
    <x v="2"/>
    <x v="2"/>
    <x v="2"/>
    <x v="2"/>
    <x v="2"/>
    <x v="3"/>
    <x v="0"/>
    <x v="0"/>
    <x v="2"/>
    <x v="4"/>
    <x v="0"/>
    <x v="0"/>
    <x v="0"/>
    <x v="0"/>
    <x v="0"/>
    <x v="3"/>
    <x v="3"/>
    <x v="0"/>
    <x v="0"/>
    <x v="0"/>
    <x v="0"/>
    <x v="0"/>
    <x v="0"/>
    <x v="0"/>
    <x v="0"/>
    <x v="0"/>
    <x v="0"/>
    <x v="0"/>
    <x v="4"/>
    <x v="42"/>
    <x v="14"/>
    <x v="7"/>
    <x v="12"/>
    <x v="7"/>
    <x v="4"/>
    <x v="0"/>
    <x v="12"/>
    <x v="0"/>
    <x v="0"/>
  </r>
  <r>
    <x v="0"/>
    <s v="Kommunal"/>
    <x v="6"/>
    <x v="0"/>
    <x v="0"/>
    <x v="1"/>
    <x v="2"/>
    <x v="0"/>
    <x v="2"/>
    <x v="2"/>
    <x v="3"/>
    <x v="3"/>
    <x v="4"/>
    <x v="0"/>
    <x v="2"/>
    <x v="0"/>
    <x v="5"/>
    <x v="2"/>
    <x v="3"/>
    <x v="2"/>
    <x v="5"/>
    <x v="0"/>
    <x v="0"/>
    <x v="2"/>
    <x v="1"/>
    <x v="2"/>
    <x v="3"/>
    <x v="0"/>
    <x v="0"/>
    <x v="0"/>
    <x v="2"/>
    <x v="0"/>
    <x v="0"/>
    <x v="2"/>
    <x v="1"/>
    <x v="0"/>
    <x v="1"/>
    <x v="4"/>
    <x v="0"/>
    <x v="0"/>
    <x v="0"/>
    <x v="0"/>
    <x v="0"/>
    <x v="0"/>
    <x v="0"/>
    <x v="0"/>
    <x v="0"/>
    <x v="0"/>
    <x v="0"/>
    <x v="0"/>
    <x v="56"/>
    <x v="15"/>
    <x v="3"/>
    <x v="13"/>
    <x v="0"/>
    <x v="2"/>
    <x v="0"/>
    <x v="2"/>
    <x v="0"/>
    <x v="2"/>
  </r>
  <r>
    <x v="0"/>
    <s v="Kommunal"/>
    <x v="6"/>
    <x v="0"/>
    <x v="0"/>
    <x v="1"/>
    <x v="2"/>
    <x v="0"/>
    <x v="2"/>
    <x v="0"/>
    <x v="3"/>
    <x v="2"/>
    <x v="5"/>
    <x v="0"/>
    <x v="4"/>
    <x v="3"/>
    <x v="4"/>
    <x v="0"/>
    <x v="1"/>
    <x v="2"/>
    <x v="1"/>
    <x v="0"/>
    <x v="0"/>
    <x v="0"/>
    <x v="1"/>
    <x v="3"/>
    <x v="2"/>
    <x v="0"/>
    <x v="4"/>
    <x v="0"/>
    <x v="2"/>
    <x v="2"/>
    <x v="0"/>
    <x v="3"/>
    <x v="1"/>
    <x v="4"/>
    <x v="4"/>
    <x v="2"/>
    <x v="3"/>
    <x v="0"/>
    <x v="0"/>
    <x v="0"/>
    <x v="0"/>
    <x v="0"/>
    <x v="0"/>
    <x v="0"/>
    <x v="0"/>
    <x v="0"/>
    <x v="0"/>
    <x v="0"/>
    <x v="37"/>
    <x v="45"/>
    <x v="0"/>
    <x v="20"/>
    <x v="0"/>
    <x v="3"/>
    <x v="3"/>
    <x v="15"/>
    <x v="2"/>
    <x v="5"/>
  </r>
  <r>
    <x v="0"/>
    <s v="Kommunal"/>
    <x v="6"/>
    <x v="0"/>
    <x v="3"/>
    <x v="1"/>
    <x v="2"/>
    <x v="0"/>
    <x v="0"/>
    <x v="0"/>
    <x v="0"/>
    <x v="0"/>
    <x v="5"/>
    <x v="5"/>
    <x v="4"/>
    <x v="0"/>
    <x v="5"/>
    <x v="2"/>
    <x v="3"/>
    <x v="0"/>
    <x v="4"/>
    <x v="2"/>
    <x v="3"/>
    <x v="0"/>
    <x v="1"/>
    <x v="0"/>
    <x v="2"/>
    <x v="2"/>
    <x v="3"/>
    <x v="3"/>
    <x v="4"/>
    <x v="4"/>
    <x v="2"/>
    <x v="4"/>
    <x v="2"/>
    <x v="0"/>
    <x v="4"/>
    <x v="2"/>
    <x v="3"/>
    <x v="1"/>
    <x v="0"/>
    <x v="0"/>
    <x v="0"/>
    <x v="0"/>
    <x v="0"/>
    <x v="0"/>
    <x v="0"/>
    <x v="0"/>
    <x v="0"/>
    <x v="2"/>
    <x v="18"/>
    <x v="22"/>
    <x v="3"/>
    <x v="7"/>
    <x v="6"/>
    <x v="3"/>
    <x v="4"/>
    <x v="40"/>
    <x v="8"/>
    <x v="7"/>
  </r>
  <r>
    <x v="0"/>
    <s v="Kommunal"/>
    <x v="6"/>
    <x v="0"/>
    <x v="0"/>
    <x v="1"/>
    <x v="2"/>
    <x v="0"/>
    <x v="4"/>
    <x v="0"/>
    <x v="0"/>
    <x v="4"/>
    <x v="5"/>
    <x v="0"/>
    <x v="4"/>
    <x v="4"/>
    <x v="4"/>
    <x v="1"/>
    <x v="2"/>
    <x v="4"/>
    <x v="5"/>
    <x v="1"/>
    <x v="0"/>
    <x v="0"/>
    <x v="1"/>
    <x v="2"/>
    <x v="0"/>
    <x v="3"/>
    <x v="4"/>
    <x v="3"/>
    <x v="4"/>
    <x v="0"/>
    <x v="2"/>
    <x v="2"/>
    <x v="4"/>
    <x v="4"/>
    <x v="4"/>
    <x v="2"/>
    <x v="4"/>
    <x v="1"/>
    <x v="0"/>
    <x v="0"/>
    <x v="0"/>
    <x v="0"/>
    <x v="0"/>
    <x v="0"/>
    <x v="0"/>
    <x v="0"/>
    <x v="0"/>
    <x v="12"/>
    <x v="67"/>
    <x v="18"/>
    <x v="5"/>
    <x v="15"/>
    <x v="0"/>
    <x v="3"/>
    <x v="4"/>
    <x v="29"/>
    <x v="3"/>
    <x v="7"/>
  </r>
  <r>
    <x v="0"/>
    <s v="Kommunal"/>
    <x v="6"/>
    <x v="0"/>
    <x v="1"/>
    <x v="1"/>
    <x v="0"/>
    <x v="2"/>
    <x v="3"/>
    <x v="2"/>
    <x v="2"/>
    <x v="2"/>
    <x v="2"/>
    <x v="3"/>
    <x v="0"/>
    <x v="3"/>
    <x v="0"/>
    <x v="2"/>
    <x v="3"/>
    <x v="3"/>
    <x v="2"/>
    <x v="0"/>
    <x v="0"/>
    <x v="2"/>
    <x v="1"/>
    <x v="2"/>
    <x v="0"/>
    <x v="0"/>
    <x v="0"/>
    <x v="2"/>
    <x v="0"/>
    <x v="3"/>
    <x v="3"/>
    <x v="3"/>
    <x v="3"/>
    <x v="3"/>
    <x v="2"/>
    <x v="4"/>
    <x v="0"/>
    <x v="2"/>
    <x v="0"/>
    <x v="0"/>
    <x v="0"/>
    <x v="0"/>
    <x v="0"/>
    <x v="0"/>
    <x v="0"/>
    <x v="0"/>
    <x v="0"/>
    <x v="6"/>
    <x v="2"/>
    <x v="4"/>
    <x v="3"/>
    <x v="4"/>
    <x v="0"/>
    <x v="2"/>
    <x v="4"/>
    <x v="4"/>
    <x v="13"/>
    <x v="1"/>
  </r>
  <r>
    <x v="0"/>
    <s v="Kommunal"/>
    <x v="6"/>
    <x v="0"/>
    <x v="1"/>
    <x v="0"/>
    <x v="0"/>
    <x v="2"/>
    <x v="3"/>
    <x v="2"/>
    <x v="2"/>
    <x v="3"/>
    <x v="0"/>
    <x v="0"/>
    <x v="4"/>
    <x v="3"/>
    <x v="3"/>
    <x v="2"/>
    <x v="3"/>
    <x v="2"/>
    <x v="0"/>
    <x v="4"/>
    <x v="2"/>
    <x v="2"/>
    <x v="2"/>
    <x v="0"/>
    <x v="0"/>
    <x v="0"/>
    <x v="0"/>
    <x v="0"/>
    <x v="2"/>
    <x v="0"/>
    <x v="4"/>
    <x v="2"/>
    <x v="1"/>
    <x v="0"/>
    <x v="2"/>
    <x v="2"/>
    <x v="0"/>
    <x v="3"/>
    <x v="0"/>
    <x v="0"/>
    <x v="0"/>
    <x v="0"/>
    <x v="0"/>
    <x v="0"/>
    <x v="0"/>
    <x v="0"/>
    <x v="0"/>
    <x v="6"/>
    <x v="5"/>
    <x v="35"/>
    <x v="3"/>
    <x v="2"/>
    <x v="6"/>
    <x v="4"/>
    <x v="0"/>
    <x v="2"/>
    <x v="12"/>
    <x v="2"/>
  </r>
  <r>
    <x v="0"/>
    <s v="Kommunal"/>
    <x v="6"/>
    <x v="0"/>
    <x v="1"/>
    <x v="1"/>
    <x v="2"/>
    <x v="4"/>
    <x v="0"/>
    <x v="3"/>
    <x v="4"/>
    <x v="5"/>
    <x v="0"/>
    <x v="2"/>
    <x v="0"/>
    <x v="2"/>
    <x v="3"/>
    <x v="3"/>
    <x v="4"/>
    <x v="1"/>
    <x v="5"/>
    <x v="3"/>
    <x v="4"/>
    <x v="4"/>
    <x v="3"/>
    <x v="2"/>
    <x v="3"/>
    <x v="5"/>
    <x v="4"/>
    <x v="0"/>
    <x v="3"/>
    <x v="2"/>
    <x v="2"/>
    <x v="1"/>
    <x v="1"/>
    <x v="2"/>
    <x v="4"/>
    <x v="2"/>
    <x v="3"/>
    <x v="3"/>
    <x v="0"/>
    <x v="0"/>
    <x v="0"/>
    <x v="0"/>
    <x v="0"/>
    <x v="0"/>
    <x v="0"/>
    <x v="0"/>
    <x v="0"/>
    <x v="22"/>
    <x v="43"/>
    <x v="19"/>
    <x v="7"/>
    <x v="7"/>
    <x v="8"/>
    <x v="9"/>
    <x v="0"/>
    <x v="20"/>
    <x v="4"/>
    <x v="1"/>
  </r>
  <r>
    <x v="0"/>
    <s v="Kommunal"/>
    <x v="6"/>
    <x v="0"/>
    <x v="1"/>
    <x v="0"/>
    <x v="0"/>
    <x v="0"/>
    <x v="0"/>
    <x v="2"/>
    <x v="1"/>
    <x v="4"/>
    <x v="1"/>
    <x v="3"/>
    <x v="5"/>
    <x v="3"/>
    <x v="3"/>
    <x v="0"/>
    <x v="4"/>
    <x v="3"/>
    <x v="2"/>
    <x v="4"/>
    <x v="3"/>
    <x v="0"/>
    <x v="1"/>
    <x v="5"/>
    <x v="5"/>
    <x v="5"/>
    <x v="0"/>
    <x v="4"/>
    <x v="0"/>
    <x v="4"/>
    <x v="4"/>
    <x v="1"/>
    <x v="3"/>
    <x v="2"/>
    <x v="0"/>
    <x v="0"/>
    <x v="0"/>
    <x v="2"/>
    <x v="0"/>
    <x v="0"/>
    <x v="0"/>
    <x v="0"/>
    <x v="0"/>
    <x v="0"/>
    <x v="0"/>
    <x v="0"/>
    <x v="0"/>
    <x v="0"/>
    <x v="16"/>
    <x v="23"/>
    <x v="4"/>
    <x v="4"/>
    <x v="5"/>
    <x v="3"/>
    <x v="9"/>
    <x v="46"/>
    <x v="7"/>
    <x v="8"/>
  </r>
  <r>
    <x v="0"/>
    <s v="Kommunal"/>
    <x v="6"/>
    <x v="0"/>
    <x v="2"/>
    <x v="0"/>
    <x v="2"/>
    <x v="0"/>
    <x v="2"/>
    <x v="2"/>
    <x v="0"/>
    <x v="0"/>
    <x v="2"/>
    <x v="5"/>
    <x v="2"/>
    <x v="0"/>
    <x v="0"/>
    <x v="2"/>
    <x v="4"/>
    <x v="0"/>
    <x v="0"/>
    <x v="4"/>
    <x v="3"/>
    <x v="2"/>
    <x v="4"/>
    <x v="5"/>
    <x v="2"/>
    <x v="3"/>
    <x v="0"/>
    <x v="3"/>
    <x v="3"/>
    <x v="0"/>
    <x v="2"/>
    <x v="3"/>
    <x v="0"/>
    <x v="4"/>
    <x v="4"/>
    <x v="2"/>
    <x v="4"/>
    <x v="0"/>
    <x v="0"/>
    <x v="0"/>
    <x v="0"/>
    <x v="0"/>
    <x v="0"/>
    <x v="0"/>
    <x v="0"/>
    <x v="0"/>
    <x v="0"/>
    <x v="0"/>
    <x v="30"/>
    <x v="15"/>
    <x v="9"/>
    <x v="0"/>
    <x v="5"/>
    <x v="3"/>
    <x v="7"/>
    <x v="17"/>
    <x v="3"/>
    <x v="5"/>
  </r>
  <r>
    <x v="0"/>
    <s v="Kommunal"/>
    <x v="6"/>
    <x v="0"/>
    <x v="1"/>
    <x v="0"/>
    <x v="2"/>
    <x v="4"/>
    <x v="4"/>
    <x v="0"/>
    <x v="3"/>
    <x v="0"/>
    <x v="2"/>
    <x v="2"/>
    <x v="5"/>
    <x v="2"/>
    <x v="2"/>
    <x v="2"/>
    <x v="2"/>
    <x v="3"/>
    <x v="0"/>
    <x v="3"/>
    <x v="2"/>
    <x v="0"/>
    <x v="2"/>
    <x v="3"/>
    <x v="2"/>
    <x v="0"/>
    <x v="0"/>
    <x v="2"/>
    <x v="0"/>
    <x v="1"/>
    <x v="5"/>
    <x v="1"/>
    <x v="3"/>
    <x v="2"/>
    <x v="4"/>
    <x v="0"/>
    <x v="2"/>
    <x v="0"/>
    <x v="0"/>
    <x v="0"/>
    <x v="0"/>
    <x v="0"/>
    <x v="0"/>
    <x v="0"/>
    <x v="0"/>
    <x v="0"/>
    <x v="0"/>
    <x v="0"/>
    <x v="30"/>
    <x v="27"/>
    <x v="4"/>
    <x v="10"/>
    <x v="9"/>
    <x v="7"/>
    <x v="3"/>
    <x v="4"/>
    <x v="9"/>
    <x v="8"/>
  </r>
  <r>
    <x v="0"/>
    <s v="Kommunal"/>
    <x v="6"/>
    <x v="0"/>
    <x v="2"/>
    <x v="0"/>
    <x v="2"/>
    <x v="1"/>
    <x v="1"/>
    <x v="2"/>
    <x v="1"/>
    <x v="0"/>
    <x v="2"/>
    <x v="0"/>
    <x v="0"/>
    <x v="0"/>
    <x v="3"/>
    <x v="3"/>
    <x v="3"/>
    <x v="2"/>
    <x v="2"/>
    <x v="0"/>
    <x v="0"/>
    <x v="2"/>
    <x v="2"/>
    <x v="3"/>
    <x v="2"/>
    <x v="0"/>
    <x v="0"/>
    <x v="0"/>
    <x v="3"/>
    <x v="0"/>
    <x v="2"/>
    <x v="2"/>
    <x v="3"/>
    <x v="2"/>
    <x v="1"/>
    <x v="4"/>
    <x v="0"/>
    <x v="1"/>
    <x v="0"/>
    <x v="0"/>
    <x v="0"/>
    <x v="0"/>
    <x v="0"/>
    <x v="0"/>
    <x v="0"/>
    <x v="0"/>
    <x v="0"/>
    <x v="2"/>
    <x v="21"/>
    <x v="3"/>
    <x v="4"/>
    <x v="3"/>
    <x v="0"/>
    <x v="4"/>
    <x v="3"/>
    <x v="12"/>
    <x v="3"/>
    <x v="4"/>
  </r>
  <r>
    <x v="0"/>
    <s v="Kommunal"/>
    <x v="6"/>
    <x v="0"/>
    <x v="3"/>
    <x v="0"/>
    <x v="3"/>
    <x v="1"/>
    <x v="0"/>
    <x v="2"/>
    <x v="2"/>
    <x v="2"/>
    <x v="4"/>
    <x v="3"/>
    <x v="0"/>
    <x v="3"/>
    <x v="0"/>
    <x v="3"/>
    <x v="4"/>
    <x v="2"/>
    <x v="0"/>
    <x v="0"/>
    <x v="4"/>
    <x v="4"/>
    <x v="3"/>
    <x v="2"/>
    <x v="1"/>
    <x v="0"/>
    <x v="0"/>
    <x v="2"/>
    <x v="0"/>
    <x v="3"/>
    <x v="1"/>
    <x v="1"/>
    <x v="3"/>
    <x v="1"/>
    <x v="3"/>
    <x v="3"/>
    <x v="2"/>
    <x v="2"/>
    <x v="0"/>
    <x v="0"/>
    <x v="0"/>
    <x v="0"/>
    <x v="0"/>
    <x v="0"/>
    <x v="0"/>
    <x v="0"/>
    <x v="0"/>
    <x v="23"/>
    <x v="56"/>
    <x v="4"/>
    <x v="7"/>
    <x v="2"/>
    <x v="3"/>
    <x v="9"/>
    <x v="4"/>
    <x v="4"/>
    <x v="9"/>
    <x v="8"/>
  </r>
  <r>
    <x v="0"/>
    <s v="Kommunal"/>
    <x v="6"/>
    <x v="0"/>
    <x v="3"/>
    <x v="1"/>
    <x v="0"/>
    <x v="4"/>
    <x v="2"/>
    <x v="3"/>
    <x v="2"/>
    <x v="3"/>
    <x v="0"/>
    <x v="2"/>
    <x v="0"/>
    <x v="2"/>
    <x v="0"/>
    <x v="3"/>
    <x v="2"/>
    <x v="3"/>
    <x v="2"/>
    <x v="0"/>
    <x v="0"/>
    <x v="3"/>
    <x v="2"/>
    <x v="3"/>
    <x v="0"/>
    <x v="0"/>
    <x v="0"/>
    <x v="2"/>
    <x v="0"/>
    <x v="3"/>
    <x v="5"/>
    <x v="1"/>
    <x v="3"/>
    <x v="3"/>
    <x v="0"/>
    <x v="0"/>
    <x v="0"/>
    <x v="0"/>
    <x v="0"/>
    <x v="0"/>
    <x v="0"/>
    <x v="0"/>
    <x v="0"/>
    <x v="0"/>
    <x v="0"/>
    <x v="0"/>
    <x v="0"/>
    <x v="5"/>
    <x v="9"/>
    <x v="11"/>
    <x v="5"/>
    <x v="4"/>
    <x v="0"/>
    <x v="5"/>
    <x v="2"/>
    <x v="4"/>
    <x v="9"/>
    <x v="8"/>
  </r>
  <r>
    <x v="0"/>
    <s v="Kommunal"/>
    <x v="6"/>
    <x v="0"/>
    <x v="2"/>
    <x v="0"/>
    <x v="3"/>
    <x v="2"/>
    <x v="4"/>
    <x v="2"/>
    <x v="4"/>
    <x v="0"/>
    <x v="0"/>
    <x v="2"/>
    <x v="0"/>
    <x v="3"/>
    <x v="3"/>
    <x v="3"/>
    <x v="0"/>
    <x v="3"/>
    <x v="0"/>
    <x v="0"/>
    <x v="2"/>
    <x v="2"/>
    <x v="1"/>
    <x v="3"/>
    <x v="2"/>
    <x v="0"/>
    <x v="0"/>
    <x v="2"/>
    <x v="0"/>
    <x v="3"/>
    <x v="3"/>
    <x v="2"/>
    <x v="1"/>
    <x v="0"/>
    <x v="4"/>
    <x v="4"/>
    <x v="0"/>
    <x v="0"/>
    <x v="0"/>
    <x v="0"/>
    <x v="0"/>
    <x v="0"/>
    <x v="0"/>
    <x v="0"/>
    <x v="0"/>
    <x v="0"/>
    <x v="0"/>
    <x v="3"/>
    <x v="7"/>
    <x v="23"/>
    <x v="2"/>
    <x v="10"/>
    <x v="2"/>
    <x v="2"/>
    <x v="3"/>
    <x v="4"/>
    <x v="13"/>
    <x v="2"/>
  </r>
  <r>
    <x v="0"/>
    <s v="Kommunal"/>
    <x v="6"/>
    <x v="0"/>
    <x v="0"/>
    <x v="1"/>
    <x v="2"/>
    <x v="0"/>
    <x v="2"/>
    <x v="2"/>
    <x v="3"/>
    <x v="0"/>
    <x v="5"/>
    <x v="0"/>
    <x v="2"/>
    <x v="0"/>
    <x v="5"/>
    <x v="2"/>
    <x v="3"/>
    <x v="2"/>
    <x v="2"/>
    <x v="2"/>
    <x v="2"/>
    <x v="0"/>
    <x v="1"/>
    <x v="0"/>
    <x v="3"/>
    <x v="3"/>
    <x v="0"/>
    <x v="3"/>
    <x v="3"/>
    <x v="0"/>
    <x v="0"/>
    <x v="2"/>
    <x v="1"/>
    <x v="0"/>
    <x v="0"/>
    <x v="0"/>
    <x v="0"/>
    <x v="0"/>
    <x v="0"/>
    <x v="0"/>
    <x v="0"/>
    <x v="0"/>
    <x v="0"/>
    <x v="0"/>
    <x v="0"/>
    <x v="0"/>
    <x v="0"/>
    <x v="0"/>
    <x v="37"/>
    <x v="15"/>
    <x v="3"/>
    <x v="3"/>
    <x v="7"/>
    <x v="3"/>
    <x v="5"/>
    <x v="17"/>
    <x v="0"/>
    <x v="2"/>
  </r>
  <r>
    <x v="0"/>
    <s v="Kommunal"/>
    <x v="6"/>
    <x v="0"/>
    <x v="1"/>
    <x v="0"/>
    <x v="4"/>
    <x v="0"/>
    <x v="4"/>
    <x v="0"/>
    <x v="3"/>
    <x v="0"/>
    <x v="0"/>
    <x v="3"/>
    <x v="0"/>
    <x v="0"/>
    <x v="4"/>
    <x v="0"/>
    <x v="3"/>
    <x v="1"/>
    <x v="3"/>
    <x v="4"/>
    <x v="3"/>
    <x v="0"/>
    <x v="0"/>
    <x v="5"/>
    <x v="5"/>
    <x v="4"/>
    <x v="3"/>
    <x v="4"/>
    <x v="2"/>
    <x v="4"/>
    <x v="4"/>
    <x v="4"/>
    <x v="0"/>
    <x v="4"/>
    <x v="0"/>
    <x v="3"/>
    <x v="0"/>
    <x v="1"/>
    <x v="0"/>
    <x v="0"/>
    <x v="0"/>
    <x v="0"/>
    <x v="0"/>
    <x v="0"/>
    <x v="0"/>
    <x v="0"/>
    <x v="0"/>
    <x v="11"/>
    <x v="24"/>
    <x v="7"/>
    <x v="6"/>
    <x v="6"/>
    <x v="5"/>
    <x v="0"/>
    <x v="9"/>
    <x v="63"/>
    <x v="7"/>
    <x v="6"/>
  </r>
  <r>
    <x v="0"/>
    <s v="Kommunal"/>
    <x v="6"/>
    <x v="0"/>
    <x v="2"/>
    <x v="1"/>
    <x v="3"/>
    <x v="1"/>
    <x v="2"/>
    <x v="2"/>
    <x v="2"/>
    <x v="0"/>
    <x v="0"/>
    <x v="0"/>
    <x v="0"/>
    <x v="3"/>
    <x v="3"/>
    <x v="3"/>
    <x v="0"/>
    <x v="2"/>
    <x v="1"/>
    <x v="0"/>
    <x v="0"/>
    <x v="2"/>
    <x v="2"/>
    <x v="3"/>
    <x v="0"/>
    <x v="0"/>
    <x v="3"/>
    <x v="2"/>
    <x v="2"/>
    <x v="2"/>
    <x v="3"/>
    <x v="2"/>
    <x v="1"/>
    <x v="2"/>
    <x v="4"/>
    <x v="2"/>
    <x v="3"/>
    <x v="0"/>
    <x v="0"/>
    <x v="0"/>
    <x v="0"/>
    <x v="0"/>
    <x v="0"/>
    <x v="0"/>
    <x v="0"/>
    <x v="0"/>
    <x v="0"/>
    <x v="10"/>
    <x v="29"/>
    <x v="4"/>
    <x v="2"/>
    <x v="20"/>
    <x v="0"/>
    <x v="4"/>
    <x v="2"/>
    <x v="23"/>
    <x v="5"/>
    <x v="2"/>
  </r>
  <r>
    <x v="0"/>
    <s v="Kommunal"/>
    <x v="6"/>
    <x v="0"/>
    <x v="3"/>
    <x v="1"/>
    <x v="0"/>
    <x v="2"/>
    <x v="4"/>
    <x v="2"/>
    <x v="2"/>
    <x v="4"/>
    <x v="4"/>
    <x v="3"/>
    <x v="0"/>
    <x v="0"/>
    <x v="5"/>
    <x v="3"/>
    <x v="2"/>
    <x v="2"/>
    <x v="5"/>
    <x v="0"/>
    <x v="4"/>
    <x v="2"/>
    <x v="4"/>
    <x v="3"/>
    <x v="0"/>
    <x v="0"/>
    <x v="0"/>
    <x v="2"/>
    <x v="0"/>
    <x v="0"/>
    <x v="3"/>
    <x v="2"/>
    <x v="0"/>
    <x v="2"/>
    <x v="4"/>
    <x v="4"/>
    <x v="2"/>
    <x v="0"/>
    <x v="0"/>
    <x v="0"/>
    <x v="0"/>
    <x v="0"/>
    <x v="0"/>
    <x v="0"/>
    <x v="0"/>
    <x v="0"/>
    <x v="0"/>
    <x v="7"/>
    <x v="74"/>
    <x v="0"/>
    <x v="5"/>
    <x v="13"/>
    <x v="3"/>
    <x v="3"/>
    <x v="2"/>
    <x v="4"/>
    <x v="10"/>
    <x v="3"/>
  </r>
  <r>
    <x v="0"/>
    <s v="Kommunal"/>
    <x v="6"/>
    <x v="0"/>
    <x v="0"/>
    <x v="1"/>
    <x v="2"/>
    <x v="2"/>
    <x v="1"/>
    <x v="3"/>
    <x v="4"/>
    <x v="2"/>
    <x v="2"/>
    <x v="0"/>
    <x v="0"/>
    <x v="3"/>
    <x v="3"/>
    <x v="2"/>
    <x v="4"/>
    <x v="3"/>
    <x v="2"/>
    <x v="2"/>
    <x v="0"/>
    <x v="3"/>
    <x v="2"/>
    <x v="0"/>
    <x v="3"/>
    <x v="0"/>
    <x v="0"/>
    <x v="0"/>
    <x v="0"/>
    <x v="2"/>
    <x v="4"/>
    <x v="0"/>
    <x v="1"/>
    <x v="0"/>
    <x v="0"/>
    <x v="0"/>
    <x v="2"/>
    <x v="2"/>
    <x v="0"/>
    <x v="0"/>
    <x v="0"/>
    <x v="0"/>
    <x v="0"/>
    <x v="0"/>
    <x v="0"/>
    <x v="0"/>
    <x v="0"/>
    <x v="16"/>
    <x v="46"/>
    <x v="4"/>
    <x v="9"/>
    <x v="4"/>
    <x v="2"/>
    <x v="5"/>
    <x v="5"/>
    <x v="0"/>
    <x v="20"/>
    <x v="5"/>
  </r>
  <r>
    <x v="0"/>
    <s v="Kommunal"/>
    <x v="6"/>
    <x v="0"/>
    <x v="2"/>
    <x v="0"/>
    <x v="0"/>
    <x v="2"/>
    <x v="0"/>
    <x v="1"/>
    <x v="1"/>
    <x v="2"/>
    <x v="2"/>
    <x v="3"/>
    <x v="0"/>
    <x v="3"/>
    <x v="3"/>
    <x v="2"/>
    <x v="3"/>
    <x v="2"/>
    <x v="4"/>
    <x v="2"/>
    <x v="2"/>
    <x v="2"/>
    <x v="1"/>
    <x v="3"/>
    <x v="2"/>
    <x v="2"/>
    <x v="4"/>
    <x v="3"/>
    <x v="3"/>
    <x v="0"/>
    <x v="0"/>
    <x v="1"/>
    <x v="3"/>
    <x v="0"/>
    <x v="4"/>
    <x v="0"/>
    <x v="3"/>
    <x v="3"/>
    <x v="0"/>
    <x v="0"/>
    <x v="0"/>
    <x v="0"/>
    <x v="0"/>
    <x v="0"/>
    <x v="0"/>
    <x v="0"/>
    <x v="0"/>
    <x v="3"/>
    <x v="17"/>
    <x v="5"/>
    <x v="3"/>
    <x v="14"/>
    <x v="7"/>
    <x v="2"/>
    <x v="3"/>
    <x v="62"/>
    <x v="0"/>
    <x v="8"/>
  </r>
  <r>
    <x v="0"/>
    <s v="Kommunal"/>
    <x v="6"/>
    <x v="0"/>
    <x v="1"/>
    <x v="1"/>
    <x v="0"/>
    <x v="0"/>
    <x v="2"/>
    <x v="2"/>
    <x v="2"/>
    <x v="2"/>
    <x v="4"/>
    <x v="3"/>
    <x v="0"/>
    <x v="3"/>
    <x v="0"/>
    <x v="3"/>
    <x v="2"/>
    <x v="2"/>
    <x v="1"/>
    <x v="0"/>
    <x v="1"/>
    <x v="2"/>
    <x v="2"/>
    <x v="2"/>
    <x v="3"/>
    <x v="3"/>
    <x v="4"/>
    <x v="0"/>
    <x v="3"/>
    <x v="0"/>
    <x v="2"/>
    <x v="2"/>
    <x v="1"/>
    <x v="2"/>
    <x v="0"/>
    <x v="1"/>
    <x v="2"/>
    <x v="4"/>
    <x v="0"/>
    <x v="0"/>
    <x v="0"/>
    <x v="0"/>
    <x v="0"/>
    <x v="0"/>
    <x v="0"/>
    <x v="0"/>
    <x v="0"/>
    <x v="3"/>
    <x v="56"/>
    <x v="4"/>
    <x v="5"/>
    <x v="20"/>
    <x v="0"/>
    <x v="4"/>
    <x v="0"/>
    <x v="5"/>
    <x v="3"/>
    <x v="2"/>
  </r>
  <r>
    <x v="0"/>
    <s v="Kommunal"/>
    <x v="6"/>
    <x v="0"/>
    <x v="1"/>
    <x v="1"/>
    <x v="3"/>
    <x v="4"/>
    <x v="2"/>
    <x v="3"/>
    <x v="4"/>
    <x v="3"/>
    <x v="4"/>
    <x v="2"/>
    <x v="0"/>
    <x v="2"/>
    <x v="3"/>
    <x v="2"/>
    <x v="3"/>
    <x v="3"/>
    <x v="2"/>
    <x v="0"/>
    <x v="2"/>
    <x v="2"/>
    <x v="2"/>
    <x v="2"/>
    <x v="0"/>
    <x v="3"/>
    <x v="0"/>
    <x v="0"/>
    <x v="2"/>
    <x v="3"/>
    <x v="3"/>
    <x v="3"/>
    <x v="1"/>
    <x v="3"/>
    <x v="3"/>
    <x v="3"/>
    <x v="2"/>
    <x v="0"/>
    <x v="0"/>
    <x v="0"/>
    <x v="0"/>
    <x v="0"/>
    <x v="0"/>
    <x v="0"/>
    <x v="0"/>
    <x v="0"/>
    <x v="0"/>
    <x v="18"/>
    <x v="63"/>
    <x v="19"/>
    <x v="3"/>
    <x v="4"/>
    <x v="2"/>
    <x v="4"/>
    <x v="4"/>
    <x v="15"/>
    <x v="13"/>
    <x v="5"/>
  </r>
  <r>
    <x v="0"/>
    <s v="Kommunal"/>
    <x v="6"/>
    <x v="0"/>
    <x v="1"/>
    <x v="0"/>
    <x v="2"/>
    <x v="2"/>
    <x v="4"/>
    <x v="2"/>
    <x v="3"/>
    <x v="0"/>
    <x v="2"/>
    <x v="3"/>
    <x v="2"/>
    <x v="0"/>
    <x v="3"/>
    <x v="2"/>
    <x v="3"/>
    <x v="4"/>
    <x v="2"/>
    <x v="2"/>
    <x v="3"/>
    <x v="0"/>
    <x v="1"/>
    <x v="4"/>
    <x v="4"/>
    <x v="2"/>
    <x v="0"/>
    <x v="3"/>
    <x v="3"/>
    <x v="0"/>
    <x v="2"/>
    <x v="2"/>
    <x v="0"/>
    <x v="0"/>
    <x v="4"/>
    <x v="4"/>
    <x v="0"/>
    <x v="0"/>
    <x v="0"/>
    <x v="0"/>
    <x v="0"/>
    <x v="0"/>
    <x v="0"/>
    <x v="0"/>
    <x v="0"/>
    <x v="0"/>
    <x v="0"/>
    <x v="9"/>
    <x v="8"/>
    <x v="3"/>
    <x v="3"/>
    <x v="12"/>
    <x v="6"/>
    <x v="3"/>
    <x v="6"/>
    <x v="3"/>
    <x v="3"/>
    <x v="3"/>
  </r>
  <r>
    <x v="0"/>
    <s v="Kommunal"/>
    <x v="6"/>
    <x v="0"/>
    <x v="2"/>
    <x v="0"/>
    <x v="2"/>
    <x v="0"/>
    <x v="1"/>
    <x v="0"/>
    <x v="1"/>
    <x v="4"/>
    <x v="1"/>
    <x v="1"/>
    <x v="2"/>
    <x v="0"/>
    <x v="1"/>
    <x v="2"/>
    <x v="0"/>
    <x v="4"/>
    <x v="0"/>
    <x v="1"/>
    <x v="1"/>
    <x v="0"/>
    <x v="4"/>
    <x v="3"/>
    <x v="2"/>
    <x v="0"/>
    <x v="0"/>
    <x v="0"/>
    <x v="3"/>
    <x v="0"/>
    <x v="1"/>
    <x v="0"/>
    <x v="0"/>
    <x v="4"/>
    <x v="4"/>
    <x v="0"/>
    <x v="2"/>
    <x v="0"/>
    <x v="0"/>
    <x v="0"/>
    <x v="0"/>
    <x v="0"/>
    <x v="0"/>
    <x v="0"/>
    <x v="0"/>
    <x v="0"/>
    <x v="0"/>
    <x v="2"/>
    <x v="10"/>
    <x v="46"/>
    <x v="6"/>
    <x v="9"/>
    <x v="1"/>
    <x v="0"/>
    <x v="3"/>
    <x v="12"/>
    <x v="14"/>
    <x v="0"/>
  </r>
  <r>
    <x v="0"/>
    <s v="Kommunal"/>
    <x v="6"/>
    <x v="0"/>
    <x v="2"/>
    <x v="0"/>
    <x v="0"/>
    <x v="2"/>
    <x v="4"/>
    <x v="2"/>
    <x v="3"/>
    <x v="2"/>
    <x v="0"/>
    <x v="3"/>
    <x v="2"/>
    <x v="2"/>
    <x v="3"/>
    <x v="2"/>
    <x v="2"/>
    <x v="2"/>
    <x v="0"/>
    <x v="2"/>
    <x v="2"/>
    <x v="2"/>
    <x v="2"/>
    <x v="3"/>
    <x v="2"/>
    <x v="0"/>
    <x v="0"/>
    <x v="2"/>
    <x v="3"/>
    <x v="1"/>
    <x v="2"/>
    <x v="2"/>
    <x v="1"/>
    <x v="2"/>
    <x v="4"/>
    <x v="4"/>
    <x v="0"/>
    <x v="4"/>
    <x v="0"/>
    <x v="0"/>
    <x v="0"/>
    <x v="0"/>
    <x v="0"/>
    <x v="0"/>
    <x v="0"/>
    <x v="0"/>
    <x v="0"/>
    <x v="7"/>
    <x v="12"/>
    <x v="9"/>
    <x v="4"/>
    <x v="2"/>
    <x v="7"/>
    <x v="4"/>
    <x v="3"/>
    <x v="25"/>
    <x v="11"/>
    <x v="2"/>
  </r>
  <r>
    <x v="0"/>
    <s v="Kommunal"/>
    <x v="6"/>
    <x v="0"/>
    <x v="1"/>
    <x v="0"/>
    <x v="4"/>
    <x v="1"/>
    <x v="3"/>
    <x v="0"/>
    <x v="0"/>
    <x v="4"/>
    <x v="5"/>
    <x v="0"/>
    <x v="5"/>
    <x v="0"/>
    <x v="3"/>
    <x v="1"/>
    <x v="0"/>
    <x v="1"/>
    <x v="0"/>
    <x v="1"/>
    <x v="2"/>
    <x v="1"/>
    <x v="2"/>
    <x v="4"/>
    <x v="4"/>
    <x v="0"/>
    <x v="0"/>
    <x v="1"/>
    <x v="0"/>
    <x v="1"/>
    <x v="0"/>
    <x v="2"/>
    <x v="1"/>
    <x v="1"/>
    <x v="3"/>
    <x v="3"/>
    <x v="0"/>
    <x v="0"/>
    <x v="0"/>
    <x v="0"/>
    <x v="0"/>
    <x v="0"/>
    <x v="0"/>
    <x v="0"/>
    <x v="0"/>
    <x v="0"/>
    <x v="0"/>
    <x v="16"/>
    <x v="67"/>
    <x v="14"/>
    <x v="0"/>
    <x v="17"/>
    <x v="7"/>
    <x v="5"/>
    <x v="6"/>
    <x v="4"/>
    <x v="18"/>
    <x v="2"/>
  </r>
  <r>
    <x v="0"/>
    <s v="Kommunal"/>
    <x v="6"/>
    <x v="0"/>
    <x v="3"/>
    <x v="1"/>
    <x v="3"/>
    <x v="4"/>
    <x v="3"/>
    <x v="4"/>
    <x v="4"/>
    <x v="5"/>
    <x v="4"/>
    <x v="2"/>
    <x v="5"/>
    <x v="2"/>
    <x v="2"/>
    <x v="4"/>
    <x v="4"/>
    <x v="3"/>
    <x v="2"/>
    <x v="3"/>
    <x v="4"/>
    <x v="4"/>
    <x v="3"/>
    <x v="5"/>
    <x v="5"/>
    <x v="0"/>
    <x v="0"/>
    <x v="2"/>
    <x v="0"/>
    <x v="3"/>
    <x v="5"/>
    <x v="1"/>
    <x v="3"/>
    <x v="3"/>
    <x v="3"/>
    <x v="3"/>
    <x v="2"/>
    <x v="2"/>
    <x v="0"/>
    <x v="0"/>
    <x v="0"/>
    <x v="0"/>
    <x v="0"/>
    <x v="0"/>
    <x v="0"/>
    <x v="0"/>
    <x v="0"/>
    <x v="17"/>
    <x v="15"/>
    <x v="27"/>
    <x v="8"/>
    <x v="4"/>
    <x v="8"/>
    <x v="9"/>
    <x v="9"/>
    <x v="4"/>
    <x v="9"/>
    <x v="8"/>
  </r>
  <r>
    <x v="0"/>
    <s v="Kommunal"/>
    <x v="6"/>
    <x v="0"/>
    <x v="3"/>
    <x v="0"/>
    <x v="2"/>
    <x v="0"/>
    <x v="4"/>
    <x v="0"/>
    <x v="2"/>
    <x v="4"/>
    <x v="3"/>
    <x v="1"/>
    <x v="0"/>
    <x v="0"/>
    <x v="3"/>
    <x v="0"/>
    <x v="2"/>
    <x v="3"/>
    <x v="2"/>
    <x v="1"/>
    <x v="2"/>
    <x v="2"/>
    <x v="1"/>
    <x v="3"/>
    <x v="0"/>
    <x v="0"/>
    <x v="0"/>
    <x v="0"/>
    <x v="0"/>
    <x v="4"/>
    <x v="4"/>
    <x v="2"/>
    <x v="0"/>
    <x v="4"/>
    <x v="4"/>
    <x v="1"/>
    <x v="0"/>
    <x v="1"/>
    <x v="0"/>
    <x v="0"/>
    <x v="0"/>
    <x v="0"/>
    <x v="0"/>
    <x v="0"/>
    <x v="0"/>
    <x v="0"/>
    <x v="0"/>
    <x v="12"/>
    <x v="79"/>
    <x v="47"/>
    <x v="2"/>
    <x v="4"/>
    <x v="7"/>
    <x v="2"/>
    <x v="2"/>
    <x v="0"/>
    <x v="7"/>
    <x v="3"/>
  </r>
  <r>
    <x v="0"/>
    <s v="Kommunal"/>
    <x v="6"/>
    <x v="0"/>
    <x v="3"/>
    <x v="1"/>
    <x v="4"/>
    <x v="3"/>
    <x v="4"/>
    <x v="0"/>
    <x v="2"/>
    <x v="4"/>
    <x v="3"/>
    <x v="4"/>
    <x v="3"/>
    <x v="0"/>
    <x v="2"/>
    <x v="3"/>
    <x v="0"/>
    <x v="2"/>
    <x v="3"/>
    <x v="4"/>
    <x v="3"/>
    <x v="0"/>
    <x v="4"/>
    <x v="5"/>
    <x v="5"/>
    <x v="0"/>
    <x v="3"/>
    <x v="4"/>
    <x v="3"/>
    <x v="4"/>
    <x v="4"/>
    <x v="3"/>
    <x v="1"/>
    <x v="1"/>
    <x v="2"/>
    <x v="2"/>
    <x v="1"/>
    <x v="3"/>
    <x v="0"/>
    <x v="0"/>
    <x v="0"/>
    <x v="0"/>
    <x v="0"/>
    <x v="0"/>
    <x v="0"/>
    <x v="0"/>
    <x v="0"/>
    <x v="8"/>
    <x v="79"/>
    <x v="28"/>
    <x v="2"/>
    <x v="21"/>
    <x v="5"/>
    <x v="0"/>
    <x v="9"/>
    <x v="29"/>
    <x v="7"/>
    <x v="5"/>
  </r>
  <r>
    <x v="0"/>
    <s v="Kommunal"/>
    <x v="6"/>
    <x v="0"/>
    <x v="3"/>
    <x v="0"/>
    <x v="2"/>
    <x v="0"/>
    <x v="4"/>
    <x v="1"/>
    <x v="0"/>
    <x v="0"/>
    <x v="3"/>
    <x v="3"/>
    <x v="2"/>
    <x v="4"/>
    <x v="5"/>
    <x v="2"/>
    <x v="3"/>
    <x v="4"/>
    <x v="5"/>
    <x v="4"/>
    <x v="3"/>
    <x v="2"/>
    <x v="2"/>
    <x v="0"/>
    <x v="0"/>
    <x v="3"/>
    <x v="0"/>
    <x v="0"/>
    <x v="4"/>
    <x v="1"/>
    <x v="2"/>
    <x v="2"/>
    <x v="4"/>
    <x v="4"/>
    <x v="0"/>
    <x v="2"/>
    <x v="1"/>
    <x v="1"/>
    <x v="0"/>
    <x v="0"/>
    <x v="0"/>
    <x v="0"/>
    <x v="0"/>
    <x v="0"/>
    <x v="0"/>
    <x v="0"/>
    <x v="0"/>
    <x v="12"/>
    <x v="10"/>
    <x v="25"/>
    <x v="3"/>
    <x v="15"/>
    <x v="5"/>
    <x v="4"/>
    <x v="0"/>
    <x v="26"/>
    <x v="11"/>
    <x v="7"/>
  </r>
  <r>
    <x v="0"/>
    <s v="Kommunal"/>
    <x v="6"/>
    <x v="0"/>
    <x v="0"/>
    <x v="1"/>
    <x v="1"/>
    <x v="2"/>
    <x v="0"/>
    <x v="3"/>
    <x v="1"/>
    <x v="4"/>
    <x v="1"/>
    <x v="0"/>
    <x v="1"/>
    <x v="0"/>
    <x v="0"/>
    <x v="2"/>
    <x v="1"/>
    <x v="1"/>
    <x v="2"/>
    <x v="0"/>
    <x v="0"/>
    <x v="1"/>
    <x v="1"/>
    <x v="5"/>
    <x v="0"/>
    <x v="0"/>
    <x v="0"/>
    <x v="4"/>
    <x v="1"/>
    <x v="4"/>
    <x v="1"/>
    <x v="4"/>
    <x v="3"/>
    <x v="2"/>
    <x v="0"/>
    <x v="1"/>
    <x v="0"/>
    <x v="0"/>
    <x v="0"/>
    <x v="0"/>
    <x v="0"/>
    <x v="0"/>
    <x v="0"/>
    <x v="0"/>
    <x v="0"/>
    <x v="0"/>
    <x v="0"/>
    <x v="16"/>
    <x v="78"/>
    <x v="24"/>
    <x v="3"/>
    <x v="4"/>
    <x v="0"/>
    <x v="2"/>
    <x v="3"/>
    <x v="64"/>
    <x v="7"/>
    <x v="2"/>
  </r>
  <r>
    <x v="0"/>
    <s v="Kommunal"/>
    <x v="6"/>
    <x v="0"/>
    <x v="0"/>
    <x v="0"/>
    <x v="0"/>
    <x v="4"/>
    <x v="2"/>
    <x v="3"/>
    <x v="2"/>
    <x v="3"/>
    <x v="5"/>
    <x v="0"/>
    <x v="0"/>
    <x v="3"/>
    <x v="3"/>
    <x v="3"/>
    <x v="2"/>
    <x v="3"/>
    <x v="1"/>
    <x v="0"/>
    <x v="0"/>
    <x v="2"/>
    <x v="1"/>
    <x v="3"/>
    <x v="2"/>
    <x v="1"/>
    <x v="1"/>
    <x v="0"/>
    <x v="2"/>
    <x v="1"/>
    <x v="3"/>
    <x v="3"/>
    <x v="2"/>
    <x v="2"/>
    <x v="0"/>
    <x v="3"/>
    <x v="2"/>
    <x v="0"/>
    <x v="0"/>
    <x v="0"/>
    <x v="0"/>
    <x v="0"/>
    <x v="0"/>
    <x v="0"/>
    <x v="0"/>
    <x v="0"/>
    <x v="0"/>
    <x v="5"/>
    <x v="80"/>
    <x v="4"/>
    <x v="5"/>
    <x v="4"/>
    <x v="0"/>
    <x v="2"/>
    <x v="3"/>
    <x v="51"/>
    <x v="6"/>
    <x v="2"/>
  </r>
  <r>
    <x v="0"/>
    <s v="Kommunal"/>
    <x v="6"/>
    <x v="0"/>
    <x v="0"/>
    <x v="1"/>
    <x v="0"/>
    <x v="0"/>
    <x v="0"/>
    <x v="2"/>
    <x v="3"/>
    <x v="4"/>
    <x v="5"/>
    <x v="0"/>
    <x v="2"/>
    <x v="0"/>
    <x v="0"/>
    <x v="2"/>
    <x v="2"/>
    <x v="4"/>
    <x v="0"/>
    <x v="2"/>
    <x v="0"/>
    <x v="0"/>
    <x v="2"/>
    <x v="0"/>
    <x v="0"/>
    <x v="0"/>
    <x v="0"/>
    <x v="0"/>
    <x v="3"/>
    <x v="0"/>
    <x v="4"/>
    <x v="2"/>
    <x v="2"/>
    <x v="0"/>
    <x v="0"/>
    <x v="4"/>
    <x v="4"/>
    <x v="0"/>
    <x v="0"/>
    <x v="0"/>
    <x v="0"/>
    <x v="0"/>
    <x v="0"/>
    <x v="0"/>
    <x v="0"/>
    <x v="0"/>
    <x v="0"/>
    <x v="0"/>
    <x v="25"/>
    <x v="7"/>
    <x v="4"/>
    <x v="9"/>
    <x v="2"/>
    <x v="7"/>
    <x v="0"/>
    <x v="12"/>
    <x v="12"/>
    <x v="3"/>
  </r>
  <r>
    <x v="0"/>
    <s v="Kommunal"/>
    <x v="6"/>
    <x v="0"/>
    <x v="0"/>
    <x v="0"/>
    <x v="3"/>
    <x v="2"/>
    <x v="1"/>
    <x v="4"/>
    <x v="4"/>
    <x v="1"/>
    <x v="1"/>
    <x v="2"/>
    <x v="5"/>
    <x v="2"/>
    <x v="2"/>
    <x v="1"/>
    <x v="1"/>
    <x v="3"/>
    <x v="2"/>
    <x v="1"/>
    <x v="1"/>
    <x v="1"/>
    <x v="0"/>
    <x v="1"/>
    <x v="1"/>
    <x v="0"/>
    <x v="0"/>
    <x v="2"/>
    <x v="0"/>
    <x v="1"/>
    <x v="1"/>
    <x v="1"/>
    <x v="0"/>
    <x v="2"/>
    <x v="3"/>
    <x v="3"/>
    <x v="2"/>
    <x v="2"/>
    <x v="0"/>
    <x v="0"/>
    <x v="0"/>
    <x v="0"/>
    <x v="0"/>
    <x v="0"/>
    <x v="0"/>
    <x v="0"/>
    <x v="0"/>
    <x v="10"/>
    <x v="81"/>
    <x v="27"/>
    <x v="1"/>
    <x v="4"/>
    <x v="1"/>
    <x v="1"/>
    <x v="1"/>
    <x v="4"/>
    <x v="1"/>
    <x v="8"/>
  </r>
  <r>
    <x v="0"/>
    <s v="Kommunal"/>
    <x v="6"/>
    <x v="0"/>
    <x v="0"/>
    <x v="1"/>
    <x v="0"/>
    <x v="2"/>
    <x v="2"/>
    <x v="3"/>
    <x v="2"/>
    <x v="2"/>
    <x v="2"/>
    <x v="3"/>
    <x v="0"/>
    <x v="2"/>
    <x v="0"/>
    <x v="3"/>
    <x v="2"/>
    <x v="2"/>
    <x v="0"/>
    <x v="0"/>
    <x v="0"/>
    <x v="3"/>
    <x v="2"/>
    <x v="3"/>
    <x v="2"/>
    <x v="0"/>
    <x v="0"/>
    <x v="2"/>
    <x v="0"/>
    <x v="2"/>
    <x v="3"/>
    <x v="1"/>
    <x v="1"/>
    <x v="3"/>
    <x v="3"/>
    <x v="3"/>
    <x v="2"/>
    <x v="2"/>
    <x v="0"/>
    <x v="0"/>
    <x v="0"/>
    <x v="0"/>
    <x v="0"/>
    <x v="0"/>
    <x v="0"/>
    <x v="0"/>
    <x v="0"/>
    <x v="4"/>
    <x v="55"/>
    <x v="9"/>
    <x v="5"/>
    <x v="2"/>
    <x v="0"/>
    <x v="5"/>
    <x v="3"/>
    <x v="4"/>
    <x v="5"/>
    <x v="1"/>
  </r>
  <r>
    <x v="0"/>
    <s v="Kommunal"/>
    <x v="6"/>
    <x v="0"/>
    <x v="1"/>
    <x v="0"/>
    <x v="1"/>
    <x v="2"/>
    <x v="0"/>
    <x v="2"/>
    <x v="1"/>
    <x v="2"/>
    <x v="1"/>
    <x v="3"/>
    <x v="1"/>
    <x v="3"/>
    <x v="1"/>
    <x v="3"/>
    <x v="2"/>
    <x v="0"/>
    <x v="3"/>
    <x v="2"/>
    <x v="2"/>
    <x v="2"/>
    <x v="1"/>
    <x v="4"/>
    <x v="1"/>
    <x v="0"/>
    <x v="0"/>
    <x v="2"/>
    <x v="0"/>
    <x v="0"/>
    <x v="2"/>
    <x v="2"/>
    <x v="2"/>
    <x v="0"/>
    <x v="1"/>
    <x v="1"/>
    <x v="1"/>
    <x v="1"/>
    <x v="0"/>
    <x v="0"/>
    <x v="0"/>
    <x v="0"/>
    <x v="0"/>
    <x v="0"/>
    <x v="0"/>
    <x v="0"/>
    <x v="0"/>
    <x v="16"/>
    <x v="16"/>
    <x v="48"/>
    <x v="5"/>
    <x v="6"/>
    <x v="7"/>
    <x v="2"/>
    <x v="6"/>
    <x v="4"/>
    <x v="3"/>
    <x v="3"/>
  </r>
  <r>
    <x v="0"/>
    <s v="Kommunal"/>
    <x v="6"/>
    <x v="0"/>
    <x v="3"/>
    <x v="0"/>
    <x v="2"/>
    <x v="0"/>
    <x v="0"/>
    <x v="0"/>
    <x v="2"/>
    <x v="0"/>
    <x v="1"/>
    <x v="2"/>
    <x v="2"/>
    <x v="3"/>
    <x v="5"/>
    <x v="0"/>
    <x v="1"/>
    <x v="3"/>
    <x v="2"/>
    <x v="2"/>
    <x v="0"/>
    <x v="1"/>
    <x v="0"/>
    <x v="3"/>
    <x v="2"/>
    <x v="1"/>
    <x v="4"/>
    <x v="0"/>
    <x v="2"/>
    <x v="1"/>
    <x v="1"/>
    <x v="3"/>
    <x v="0"/>
    <x v="0"/>
    <x v="4"/>
    <x v="2"/>
    <x v="3"/>
    <x v="1"/>
    <x v="0"/>
    <x v="0"/>
    <x v="0"/>
    <x v="0"/>
    <x v="0"/>
    <x v="0"/>
    <x v="0"/>
    <x v="0"/>
    <x v="0"/>
    <x v="2"/>
    <x v="79"/>
    <x v="6"/>
    <x v="0"/>
    <x v="4"/>
    <x v="2"/>
    <x v="1"/>
    <x v="3"/>
    <x v="13"/>
    <x v="1"/>
    <x v="5"/>
  </r>
  <r>
    <x v="0"/>
    <s v="Kommunal"/>
    <x v="6"/>
    <x v="0"/>
    <x v="1"/>
    <x v="1"/>
    <x v="0"/>
    <x v="2"/>
    <x v="2"/>
    <x v="4"/>
    <x v="2"/>
    <x v="2"/>
    <x v="0"/>
    <x v="3"/>
    <x v="5"/>
    <x v="3"/>
    <x v="3"/>
    <x v="3"/>
    <x v="2"/>
    <x v="3"/>
    <x v="0"/>
    <x v="0"/>
    <x v="0"/>
    <x v="3"/>
    <x v="2"/>
    <x v="0"/>
    <x v="0"/>
    <x v="3"/>
    <x v="0"/>
    <x v="0"/>
    <x v="2"/>
    <x v="2"/>
    <x v="3"/>
    <x v="3"/>
    <x v="3"/>
    <x v="2"/>
    <x v="2"/>
    <x v="0"/>
    <x v="4"/>
    <x v="4"/>
    <x v="0"/>
    <x v="0"/>
    <x v="0"/>
    <x v="0"/>
    <x v="0"/>
    <x v="0"/>
    <x v="0"/>
    <x v="0"/>
    <x v="0"/>
    <x v="4"/>
    <x v="38"/>
    <x v="23"/>
    <x v="5"/>
    <x v="10"/>
    <x v="0"/>
    <x v="5"/>
    <x v="0"/>
    <x v="15"/>
    <x v="5"/>
    <x v="1"/>
  </r>
  <r>
    <x v="0"/>
    <s v="Kommunal"/>
    <x v="6"/>
    <x v="0"/>
    <x v="0"/>
    <x v="0"/>
    <x v="0"/>
    <x v="2"/>
    <x v="3"/>
    <x v="3"/>
    <x v="4"/>
    <x v="2"/>
    <x v="4"/>
    <x v="2"/>
    <x v="0"/>
    <x v="2"/>
    <x v="2"/>
    <x v="2"/>
    <x v="2"/>
    <x v="3"/>
    <x v="2"/>
    <x v="2"/>
    <x v="0"/>
    <x v="3"/>
    <x v="1"/>
    <x v="2"/>
    <x v="2"/>
    <x v="0"/>
    <x v="0"/>
    <x v="0"/>
    <x v="0"/>
    <x v="0"/>
    <x v="0"/>
    <x v="1"/>
    <x v="2"/>
    <x v="2"/>
    <x v="0"/>
    <x v="3"/>
    <x v="2"/>
    <x v="2"/>
    <x v="0"/>
    <x v="0"/>
    <x v="0"/>
    <x v="0"/>
    <x v="0"/>
    <x v="0"/>
    <x v="0"/>
    <x v="0"/>
    <x v="0"/>
    <x v="6"/>
    <x v="62"/>
    <x v="2"/>
    <x v="4"/>
    <x v="4"/>
    <x v="2"/>
    <x v="4"/>
    <x v="2"/>
    <x v="0"/>
    <x v="0"/>
    <x v="4"/>
  </r>
  <r>
    <x v="0"/>
    <s v="Kommunal"/>
    <x v="6"/>
    <x v="0"/>
    <x v="1"/>
    <x v="1"/>
    <x v="3"/>
    <x v="4"/>
    <x v="3"/>
    <x v="4"/>
    <x v="4"/>
    <x v="3"/>
    <x v="0"/>
    <x v="2"/>
    <x v="5"/>
    <x v="2"/>
    <x v="0"/>
    <x v="3"/>
    <x v="3"/>
    <x v="3"/>
    <x v="2"/>
    <x v="3"/>
    <x v="4"/>
    <x v="4"/>
    <x v="3"/>
    <x v="5"/>
    <x v="5"/>
    <x v="0"/>
    <x v="0"/>
    <x v="2"/>
    <x v="0"/>
    <x v="3"/>
    <x v="5"/>
    <x v="1"/>
    <x v="3"/>
    <x v="3"/>
    <x v="3"/>
    <x v="3"/>
    <x v="2"/>
    <x v="2"/>
    <x v="0"/>
    <x v="0"/>
    <x v="0"/>
    <x v="0"/>
    <x v="0"/>
    <x v="0"/>
    <x v="0"/>
    <x v="0"/>
    <x v="0"/>
    <x v="17"/>
    <x v="43"/>
    <x v="19"/>
    <x v="4"/>
    <x v="4"/>
    <x v="8"/>
    <x v="9"/>
    <x v="9"/>
    <x v="4"/>
    <x v="9"/>
    <x v="8"/>
  </r>
  <r>
    <x v="0"/>
    <s v="Kommunal"/>
    <x v="3"/>
    <x v="0"/>
    <x v="1"/>
    <x v="1"/>
    <x v="2"/>
    <x v="3"/>
    <x v="0"/>
    <x v="2"/>
    <x v="3"/>
    <x v="0"/>
    <x v="0"/>
    <x v="3"/>
    <x v="0"/>
    <x v="1"/>
    <x v="2"/>
    <x v="0"/>
    <x v="0"/>
    <x v="4"/>
    <x v="2"/>
    <x v="2"/>
    <x v="3"/>
    <x v="0"/>
    <x v="1"/>
    <x v="2"/>
    <x v="2"/>
    <x v="1"/>
    <x v="0"/>
    <x v="3"/>
    <x v="4"/>
    <x v="4"/>
    <x v="2"/>
    <x v="0"/>
    <x v="0"/>
    <x v="0"/>
    <x v="0"/>
    <x v="4"/>
    <x v="4"/>
    <x v="4"/>
    <x v="0"/>
    <x v="0"/>
    <x v="0"/>
    <x v="0"/>
    <x v="0"/>
    <x v="0"/>
    <x v="0"/>
    <x v="0"/>
    <x v="0"/>
    <x v="12"/>
    <x v="3"/>
    <x v="49"/>
    <x v="0"/>
    <x v="12"/>
    <x v="6"/>
    <x v="3"/>
    <x v="2"/>
    <x v="65"/>
    <x v="8"/>
    <x v="0"/>
  </r>
  <r>
    <x v="0"/>
    <s v="Kommunal"/>
    <x v="2"/>
    <x v="0"/>
    <x v="1"/>
    <x v="1"/>
    <x v="2"/>
    <x v="0"/>
    <x v="2"/>
    <x v="3"/>
    <x v="1"/>
    <x v="2"/>
    <x v="2"/>
    <x v="5"/>
    <x v="1"/>
    <x v="3"/>
    <x v="5"/>
    <x v="0"/>
    <x v="3"/>
    <x v="2"/>
    <x v="0"/>
    <x v="4"/>
    <x v="3"/>
    <x v="2"/>
    <x v="4"/>
    <x v="0"/>
    <x v="3"/>
    <x v="4"/>
    <x v="3"/>
    <x v="3"/>
    <x v="4"/>
    <x v="4"/>
    <x v="2"/>
    <x v="2"/>
    <x v="2"/>
    <x v="4"/>
    <x v="0"/>
    <x v="4"/>
    <x v="0"/>
    <x v="2"/>
    <x v="0"/>
    <x v="0"/>
    <x v="0"/>
    <x v="0"/>
    <x v="0"/>
    <x v="0"/>
    <x v="0"/>
    <x v="0"/>
    <x v="0"/>
    <x v="0"/>
    <x v="11"/>
    <x v="50"/>
    <x v="6"/>
    <x v="2"/>
    <x v="5"/>
    <x v="3"/>
    <x v="5"/>
    <x v="66"/>
    <x v="8"/>
    <x v="3"/>
  </r>
  <r>
    <x v="0"/>
    <s v="Kommunal"/>
    <x v="6"/>
    <x v="0"/>
    <x v="2"/>
    <x v="1"/>
    <x v="3"/>
    <x v="4"/>
    <x v="2"/>
    <x v="4"/>
    <x v="3"/>
    <x v="5"/>
    <x v="5"/>
    <x v="3"/>
    <x v="5"/>
    <x v="0"/>
    <x v="2"/>
    <x v="2"/>
    <x v="4"/>
    <x v="3"/>
    <x v="0"/>
    <x v="0"/>
    <x v="0"/>
    <x v="4"/>
    <x v="1"/>
    <x v="0"/>
    <x v="3"/>
    <x v="0"/>
    <x v="4"/>
    <x v="0"/>
    <x v="2"/>
    <x v="0"/>
    <x v="2"/>
    <x v="1"/>
    <x v="1"/>
    <x v="2"/>
    <x v="4"/>
    <x v="3"/>
    <x v="2"/>
    <x v="3"/>
    <x v="0"/>
    <x v="0"/>
    <x v="0"/>
    <x v="0"/>
    <x v="0"/>
    <x v="0"/>
    <x v="0"/>
    <x v="0"/>
    <x v="0"/>
    <x v="18"/>
    <x v="82"/>
    <x v="51"/>
    <x v="9"/>
    <x v="10"/>
    <x v="0"/>
    <x v="6"/>
    <x v="5"/>
    <x v="15"/>
    <x v="3"/>
    <x v="1"/>
  </r>
  <r>
    <x v="0"/>
    <s v="Kommunal"/>
    <x v="4"/>
    <x v="0"/>
    <x v="3"/>
    <x v="0"/>
    <x v="0"/>
    <x v="0"/>
    <x v="2"/>
    <x v="2"/>
    <x v="3"/>
    <x v="0"/>
    <x v="2"/>
    <x v="0"/>
    <x v="2"/>
    <x v="3"/>
    <x v="0"/>
    <x v="3"/>
    <x v="3"/>
    <x v="4"/>
    <x v="5"/>
    <x v="0"/>
    <x v="0"/>
    <x v="3"/>
    <x v="4"/>
    <x v="0"/>
    <x v="3"/>
    <x v="3"/>
    <x v="4"/>
    <x v="0"/>
    <x v="2"/>
    <x v="0"/>
    <x v="2"/>
    <x v="2"/>
    <x v="1"/>
    <x v="2"/>
    <x v="2"/>
    <x v="0"/>
    <x v="0"/>
    <x v="0"/>
    <x v="0"/>
    <x v="0"/>
    <x v="0"/>
    <x v="0"/>
    <x v="0"/>
    <x v="0"/>
    <x v="0"/>
    <x v="0"/>
    <x v="0"/>
    <x v="3"/>
    <x v="8"/>
    <x v="35"/>
    <x v="4"/>
    <x v="15"/>
    <x v="0"/>
    <x v="7"/>
    <x v="5"/>
    <x v="32"/>
    <x v="3"/>
    <x v="2"/>
  </r>
  <r>
    <x v="0"/>
    <s v="Kommunal"/>
    <x v="4"/>
    <x v="0"/>
    <x v="3"/>
    <x v="1"/>
    <x v="2"/>
    <x v="0"/>
    <x v="2"/>
    <x v="3"/>
    <x v="3"/>
    <x v="2"/>
    <x v="0"/>
    <x v="3"/>
    <x v="0"/>
    <x v="3"/>
    <x v="0"/>
    <x v="3"/>
    <x v="2"/>
    <x v="1"/>
    <x v="1"/>
    <x v="1"/>
    <x v="0"/>
    <x v="3"/>
    <x v="1"/>
    <x v="0"/>
    <x v="3"/>
    <x v="0"/>
    <x v="0"/>
    <x v="2"/>
    <x v="0"/>
    <x v="2"/>
    <x v="0"/>
    <x v="3"/>
    <x v="1"/>
    <x v="2"/>
    <x v="1"/>
    <x v="0"/>
    <x v="2"/>
    <x v="2"/>
    <x v="0"/>
    <x v="0"/>
    <x v="0"/>
    <x v="0"/>
    <x v="0"/>
    <x v="0"/>
    <x v="0"/>
    <x v="0"/>
    <x v="0"/>
    <x v="0"/>
    <x v="7"/>
    <x v="4"/>
    <x v="5"/>
    <x v="1"/>
    <x v="0"/>
    <x v="4"/>
    <x v="5"/>
    <x v="4"/>
    <x v="2"/>
    <x v="5"/>
  </r>
  <r>
    <x v="0"/>
    <s v="Kommunal"/>
    <x v="4"/>
    <x v="0"/>
    <x v="3"/>
    <x v="1"/>
    <x v="0"/>
    <x v="2"/>
    <x v="1"/>
    <x v="2"/>
    <x v="2"/>
    <x v="2"/>
    <x v="2"/>
    <x v="3"/>
    <x v="2"/>
    <x v="1"/>
    <x v="0"/>
    <x v="3"/>
    <x v="2"/>
    <x v="4"/>
    <x v="3"/>
    <x v="0"/>
    <x v="0"/>
    <x v="3"/>
    <x v="2"/>
    <x v="2"/>
    <x v="0"/>
    <x v="1"/>
    <x v="1"/>
    <x v="3"/>
    <x v="3"/>
    <x v="0"/>
    <x v="2"/>
    <x v="2"/>
    <x v="1"/>
    <x v="0"/>
    <x v="4"/>
    <x v="2"/>
    <x v="0"/>
    <x v="0"/>
    <x v="0"/>
    <x v="0"/>
    <x v="0"/>
    <x v="0"/>
    <x v="0"/>
    <x v="0"/>
    <x v="0"/>
    <x v="0"/>
    <x v="0"/>
    <x v="15"/>
    <x v="2"/>
    <x v="52"/>
    <x v="5"/>
    <x v="19"/>
    <x v="0"/>
    <x v="5"/>
    <x v="4"/>
    <x v="67"/>
    <x v="3"/>
    <x v="2"/>
  </r>
  <r>
    <x v="0"/>
    <s v="Kommunal"/>
    <x v="4"/>
    <x v="0"/>
    <x v="3"/>
    <x v="0"/>
    <x v="0"/>
    <x v="0"/>
    <x v="2"/>
    <x v="1"/>
    <x v="3"/>
    <x v="0"/>
    <x v="2"/>
    <x v="3"/>
    <x v="0"/>
    <x v="3"/>
    <x v="2"/>
    <x v="1"/>
    <x v="1"/>
    <x v="4"/>
    <x v="1"/>
    <x v="1"/>
    <x v="1"/>
    <x v="1"/>
    <x v="0"/>
    <x v="2"/>
    <x v="3"/>
    <x v="0"/>
    <x v="0"/>
    <x v="0"/>
    <x v="1"/>
    <x v="1"/>
    <x v="1"/>
    <x v="0"/>
    <x v="0"/>
    <x v="0"/>
    <x v="4"/>
    <x v="0"/>
    <x v="1"/>
    <x v="3"/>
    <x v="0"/>
    <x v="0"/>
    <x v="0"/>
    <x v="0"/>
    <x v="0"/>
    <x v="0"/>
    <x v="0"/>
    <x v="0"/>
    <x v="0"/>
    <x v="3"/>
    <x v="21"/>
    <x v="23"/>
    <x v="1"/>
    <x v="18"/>
    <x v="1"/>
    <x v="1"/>
    <x v="0"/>
    <x v="47"/>
    <x v="1"/>
    <x v="0"/>
  </r>
  <r>
    <x v="0"/>
    <s v="Kommunal"/>
    <x v="4"/>
    <x v="0"/>
    <x v="3"/>
    <x v="1"/>
    <x v="0"/>
    <x v="2"/>
    <x v="2"/>
    <x v="2"/>
    <x v="3"/>
    <x v="3"/>
    <x v="0"/>
    <x v="0"/>
    <x v="0"/>
    <x v="0"/>
    <x v="5"/>
    <x v="3"/>
    <x v="2"/>
    <x v="2"/>
    <x v="2"/>
    <x v="3"/>
    <x v="4"/>
    <x v="3"/>
    <x v="4"/>
    <x v="3"/>
    <x v="0"/>
    <x v="0"/>
    <x v="0"/>
    <x v="2"/>
    <x v="0"/>
    <x v="3"/>
    <x v="3"/>
    <x v="1"/>
    <x v="2"/>
    <x v="2"/>
    <x v="3"/>
    <x v="0"/>
    <x v="2"/>
    <x v="2"/>
    <x v="0"/>
    <x v="0"/>
    <x v="0"/>
    <x v="0"/>
    <x v="0"/>
    <x v="0"/>
    <x v="0"/>
    <x v="0"/>
    <x v="0"/>
    <x v="4"/>
    <x v="7"/>
    <x v="7"/>
    <x v="5"/>
    <x v="3"/>
    <x v="8"/>
    <x v="7"/>
    <x v="2"/>
    <x v="4"/>
    <x v="13"/>
    <x v="4"/>
  </r>
  <r>
    <x v="0"/>
    <s v="Kommunal"/>
    <x v="4"/>
    <x v="0"/>
    <x v="3"/>
    <x v="0"/>
    <x v="0"/>
    <x v="2"/>
    <x v="2"/>
    <x v="4"/>
    <x v="2"/>
    <x v="3"/>
    <x v="4"/>
    <x v="3"/>
    <x v="5"/>
    <x v="2"/>
    <x v="5"/>
    <x v="3"/>
    <x v="4"/>
    <x v="4"/>
    <x v="0"/>
    <x v="3"/>
    <x v="2"/>
    <x v="3"/>
    <x v="2"/>
    <x v="0"/>
    <x v="3"/>
    <x v="0"/>
    <x v="0"/>
    <x v="0"/>
    <x v="3"/>
    <x v="3"/>
    <x v="2"/>
    <x v="1"/>
    <x v="1"/>
    <x v="2"/>
    <x v="2"/>
    <x v="0"/>
    <x v="2"/>
    <x v="2"/>
    <x v="0"/>
    <x v="0"/>
    <x v="0"/>
    <x v="0"/>
    <x v="0"/>
    <x v="0"/>
    <x v="0"/>
    <x v="0"/>
    <x v="0"/>
    <x v="4"/>
    <x v="63"/>
    <x v="9"/>
    <x v="7"/>
    <x v="9"/>
    <x v="9"/>
    <x v="5"/>
    <x v="5"/>
    <x v="12"/>
    <x v="15"/>
    <x v="1"/>
  </r>
  <r>
    <x v="0"/>
    <s v="Kommunal"/>
    <x v="4"/>
    <x v="0"/>
    <x v="3"/>
    <x v="0"/>
    <x v="2"/>
    <x v="2"/>
    <x v="4"/>
    <x v="3"/>
    <x v="4"/>
    <x v="0"/>
    <x v="2"/>
    <x v="0"/>
    <x v="0"/>
    <x v="0"/>
    <x v="3"/>
    <x v="0"/>
    <x v="2"/>
    <x v="0"/>
    <x v="2"/>
    <x v="0"/>
    <x v="4"/>
    <x v="3"/>
    <x v="1"/>
    <x v="0"/>
    <x v="0"/>
    <x v="3"/>
    <x v="0"/>
    <x v="0"/>
    <x v="0"/>
    <x v="2"/>
    <x v="0"/>
    <x v="3"/>
    <x v="1"/>
    <x v="3"/>
    <x v="4"/>
    <x v="4"/>
    <x v="0"/>
    <x v="2"/>
    <x v="0"/>
    <x v="0"/>
    <x v="0"/>
    <x v="0"/>
    <x v="0"/>
    <x v="0"/>
    <x v="0"/>
    <x v="0"/>
    <x v="0"/>
    <x v="9"/>
    <x v="55"/>
    <x v="3"/>
    <x v="2"/>
    <x v="5"/>
    <x v="3"/>
    <x v="4"/>
    <x v="0"/>
    <x v="10"/>
    <x v="2"/>
    <x v="5"/>
  </r>
  <r>
    <x v="0"/>
    <s v="Kommunal"/>
    <x v="4"/>
    <x v="0"/>
    <x v="3"/>
    <x v="0"/>
    <x v="0"/>
    <x v="2"/>
    <x v="0"/>
    <x v="2"/>
    <x v="2"/>
    <x v="0"/>
    <x v="0"/>
    <x v="2"/>
    <x v="5"/>
    <x v="2"/>
    <x v="2"/>
    <x v="3"/>
    <x v="3"/>
    <x v="4"/>
    <x v="0"/>
    <x v="0"/>
    <x v="4"/>
    <x v="2"/>
    <x v="1"/>
    <x v="2"/>
    <x v="0"/>
    <x v="0"/>
    <x v="0"/>
    <x v="2"/>
    <x v="2"/>
    <x v="2"/>
    <x v="2"/>
    <x v="1"/>
    <x v="2"/>
    <x v="3"/>
    <x v="2"/>
    <x v="0"/>
    <x v="2"/>
    <x v="2"/>
    <x v="0"/>
    <x v="0"/>
    <x v="0"/>
    <x v="0"/>
    <x v="0"/>
    <x v="0"/>
    <x v="0"/>
    <x v="0"/>
    <x v="0"/>
    <x v="3"/>
    <x v="29"/>
    <x v="27"/>
    <x v="4"/>
    <x v="9"/>
    <x v="3"/>
    <x v="2"/>
    <x v="4"/>
    <x v="0"/>
    <x v="4"/>
    <x v="4"/>
  </r>
  <r>
    <x v="0"/>
    <s v="Kommunal"/>
    <x v="4"/>
    <x v="0"/>
    <x v="3"/>
    <x v="0"/>
    <x v="3"/>
    <x v="2"/>
    <x v="2"/>
    <x v="3"/>
    <x v="2"/>
    <x v="2"/>
    <x v="0"/>
    <x v="3"/>
    <x v="0"/>
    <x v="3"/>
    <x v="5"/>
    <x v="3"/>
    <x v="1"/>
    <x v="2"/>
    <x v="1"/>
    <x v="3"/>
    <x v="4"/>
    <x v="1"/>
    <x v="0"/>
    <x v="3"/>
    <x v="2"/>
    <x v="0"/>
    <x v="0"/>
    <x v="2"/>
    <x v="0"/>
    <x v="1"/>
    <x v="1"/>
    <x v="3"/>
    <x v="0"/>
    <x v="3"/>
    <x v="0"/>
    <x v="4"/>
    <x v="1"/>
    <x v="2"/>
    <x v="0"/>
    <x v="0"/>
    <x v="0"/>
    <x v="0"/>
    <x v="0"/>
    <x v="0"/>
    <x v="0"/>
    <x v="0"/>
    <x v="0"/>
    <x v="5"/>
    <x v="5"/>
    <x v="6"/>
    <x v="5"/>
    <x v="20"/>
    <x v="8"/>
    <x v="1"/>
    <x v="3"/>
    <x v="4"/>
    <x v="1"/>
    <x v="5"/>
  </r>
  <r>
    <x v="0"/>
    <s v="Kommunal"/>
    <x v="4"/>
    <x v="0"/>
    <x v="3"/>
    <x v="0"/>
    <x v="1"/>
    <x v="4"/>
    <x v="3"/>
    <x v="2"/>
    <x v="2"/>
    <x v="2"/>
    <x v="4"/>
    <x v="2"/>
    <x v="5"/>
    <x v="0"/>
    <x v="0"/>
    <x v="2"/>
    <x v="4"/>
    <x v="0"/>
    <x v="4"/>
    <x v="2"/>
    <x v="3"/>
    <x v="0"/>
    <x v="4"/>
    <x v="2"/>
    <x v="5"/>
    <x v="5"/>
    <x v="0"/>
    <x v="3"/>
    <x v="2"/>
    <x v="4"/>
    <x v="3"/>
    <x v="2"/>
    <x v="1"/>
    <x v="2"/>
    <x v="4"/>
    <x v="2"/>
    <x v="0"/>
    <x v="2"/>
    <x v="0"/>
    <x v="0"/>
    <x v="0"/>
    <x v="0"/>
    <x v="0"/>
    <x v="0"/>
    <x v="0"/>
    <x v="0"/>
    <x v="0"/>
    <x v="17"/>
    <x v="56"/>
    <x v="16"/>
    <x v="9"/>
    <x v="7"/>
    <x v="6"/>
    <x v="0"/>
    <x v="3"/>
    <x v="46"/>
    <x v="21"/>
    <x v="2"/>
  </r>
  <r>
    <x v="0"/>
    <s v="Kommunal"/>
    <x v="4"/>
    <x v="0"/>
    <x v="3"/>
    <x v="1"/>
    <x v="2"/>
    <x v="0"/>
    <x v="2"/>
    <x v="3"/>
    <x v="2"/>
    <x v="2"/>
    <x v="1"/>
    <x v="0"/>
    <x v="1"/>
    <x v="1"/>
    <x v="1"/>
    <x v="1"/>
    <x v="1"/>
    <x v="4"/>
    <x v="0"/>
    <x v="0"/>
    <x v="0"/>
    <x v="1"/>
    <x v="1"/>
    <x v="0"/>
    <x v="0"/>
    <x v="0"/>
    <x v="0"/>
    <x v="0"/>
    <x v="2"/>
    <x v="0"/>
    <x v="2"/>
    <x v="0"/>
    <x v="0"/>
    <x v="2"/>
    <x v="4"/>
    <x v="4"/>
    <x v="0"/>
    <x v="0"/>
    <x v="0"/>
    <x v="0"/>
    <x v="0"/>
    <x v="0"/>
    <x v="0"/>
    <x v="0"/>
    <x v="0"/>
    <x v="0"/>
    <x v="0"/>
    <x v="0"/>
    <x v="51"/>
    <x v="32"/>
    <x v="1"/>
    <x v="9"/>
    <x v="0"/>
    <x v="2"/>
    <x v="0"/>
    <x v="2"/>
    <x v="3"/>
    <x v="0"/>
  </r>
  <r>
    <x v="0"/>
    <s v="Kommunal"/>
    <x v="4"/>
    <x v="0"/>
    <x v="3"/>
    <x v="1"/>
    <x v="0"/>
    <x v="4"/>
    <x v="2"/>
    <x v="3"/>
    <x v="4"/>
    <x v="3"/>
    <x v="4"/>
    <x v="3"/>
    <x v="5"/>
    <x v="3"/>
    <x v="0"/>
    <x v="3"/>
    <x v="3"/>
    <x v="3"/>
    <x v="2"/>
    <x v="0"/>
    <x v="0"/>
    <x v="3"/>
    <x v="3"/>
    <x v="3"/>
    <x v="0"/>
    <x v="0"/>
    <x v="0"/>
    <x v="2"/>
    <x v="0"/>
    <x v="3"/>
    <x v="3"/>
    <x v="1"/>
    <x v="1"/>
    <x v="2"/>
    <x v="0"/>
    <x v="3"/>
    <x v="0"/>
    <x v="2"/>
    <x v="0"/>
    <x v="0"/>
    <x v="0"/>
    <x v="0"/>
    <x v="0"/>
    <x v="0"/>
    <x v="0"/>
    <x v="0"/>
    <x v="0"/>
    <x v="5"/>
    <x v="63"/>
    <x v="5"/>
    <x v="4"/>
    <x v="4"/>
    <x v="0"/>
    <x v="8"/>
    <x v="2"/>
    <x v="4"/>
    <x v="13"/>
    <x v="1"/>
  </r>
  <r>
    <x v="0"/>
    <s v="Kommunal"/>
    <x v="4"/>
    <x v="0"/>
    <x v="3"/>
    <x v="0"/>
    <x v="3"/>
    <x v="4"/>
    <x v="0"/>
    <x v="2"/>
    <x v="3"/>
    <x v="2"/>
    <x v="0"/>
    <x v="3"/>
    <x v="0"/>
    <x v="0"/>
    <x v="0"/>
    <x v="3"/>
    <x v="0"/>
    <x v="2"/>
    <x v="2"/>
    <x v="0"/>
    <x v="0"/>
    <x v="2"/>
    <x v="1"/>
    <x v="3"/>
    <x v="0"/>
    <x v="0"/>
    <x v="0"/>
    <x v="2"/>
    <x v="0"/>
    <x v="2"/>
    <x v="3"/>
    <x v="1"/>
    <x v="1"/>
    <x v="2"/>
    <x v="0"/>
    <x v="0"/>
    <x v="2"/>
    <x v="2"/>
    <x v="0"/>
    <x v="0"/>
    <x v="0"/>
    <x v="0"/>
    <x v="0"/>
    <x v="0"/>
    <x v="0"/>
    <x v="0"/>
    <x v="0"/>
    <x v="20"/>
    <x v="12"/>
    <x v="3"/>
    <x v="2"/>
    <x v="3"/>
    <x v="0"/>
    <x v="2"/>
    <x v="2"/>
    <x v="4"/>
    <x v="5"/>
    <x v="1"/>
  </r>
  <r>
    <x v="0"/>
    <s v="Kommunal"/>
    <x v="4"/>
    <x v="0"/>
    <x v="3"/>
    <x v="1"/>
    <x v="3"/>
    <x v="2"/>
    <x v="1"/>
    <x v="4"/>
    <x v="4"/>
    <x v="3"/>
    <x v="4"/>
    <x v="3"/>
    <x v="5"/>
    <x v="3"/>
    <x v="0"/>
    <x v="3"/>
    <x v="4"/>
    <x v="2"/>
    <x v="2"/>
    <x v="1"/>
    <x v="1"/>
    <x v="3"/>
    <x v="2"/>
    <x v="4"/>
    <x v="3"/>
    <x v="0"/>
    <x v="0"/>
    <x v="3"/>
    <x v="2"/>
    <x v="2"/>
    <x v="4"/>
    <x v="1"/>
    <x v="3"/>
    <x v="0"/>
    <x v="0"/>
    <x v="3"/>
    <x v="0"/>
    <x v="2"/>
    <x v="0"/>
    <x v="0"/>
    <x v="0"/>
    <x v="0"/>
    <x v="0"/>
    <x v="0"/>
    <x v="0"/>
    <x v="0"/>
    <x v="0"/>
    <x v="10"/>
    <x v="45"/>
    <x v="5"/>
    <x v="7"/>
    <x v="3"/>
    <x v="1"/>
    <x v="5"/>
    <x v="8"/>
    <x v="12"/>
    <x v="20"/>
    <x v="8"/>
  </r>
  <r>
    <x v="0"/>
    <s v="Kommunal"/>
    <x v="4"/>
    <x v="0"/>
    <x v="3"/>
    <x v="1"/>
    <x v="2"/>
    <x v="0"/>
    <x v="2"/>
    <x v="2"/>
    <x v="2"/>
    <x v="2"/>
    <x v="2"/>
    <x v="0"/>
    <x v="2"/>
    <x v="3"/>
    <x v="0"/>
    <x v="2"/>
    <x v="3"/>
    <x v="4"/>
    <x v="5"/>
    <x v="2"/>
    <x v="2"/>
    <x v="2"/>
    <x v="1"/>
    <x v="3"/>
    <x v="3"/>
    <x v="0"/>
    <x v="3"/>
    <x v="1"/>
    <x v="1"/>
    <x v="1"/>
    <x v="1"/>
    <x v="0"/>
    <x v="0"/>
    <x v="1"/>
    <x v="1"/>
    <x v="1"/>
    <x v="1"/>
    <x v="1"/>
    <x v="0"/>
    <x v="0"/>
    <x v="0"/>
    <x v="0"/>
    <x v="0"/>
    <x v="0"/>
    <x v="0"/>
    <x v="0"/>
    <x v="0"/>
    <x v="0"/>
    <x v="2"/>
    <x v="35"/>
    <x v="3"/>
    <x v="15"/>
    <x v="7"/>
    <x v="2"/>
    <x v="4"/>
    <x v="12"/>
    <x v="1"/>
    <x v="0"/>
  </r>
  <r>
    <x v="0"/>
    <s v="Kommunal"/>
    <x v="4"/>
    <x v="0"/>
    <x v="3"/>
    <x v="0"/>
    <x v="3"/>
    <x v="4"/>
    <x v="4"/>
    <x v="3"/>
    <x v="4"/>
    <x v="0"/>
    <x v="0"/>
    <x v="2"/>
    <x v="5"/>
    <x v="2"/>
    <x v="2"/>
    <x v="4"/>
    <x v="4"/>
    <x v="3"/>
    <x v="0"/>
    <x v="3"/>
    <x v="4"/>
    <x v="4"/>
    <x v="3"/>
    <x v="5"/>
    <x v="5"/>
    <x v="3"/>
    <x v="3"/>
    <x v="3"/>
    <x v="2"/>
    <x v="0"/>
    <x v="5"/>
    <x v="3"/>
    <x v="3"/>
    <x v="0"/>
    <x v="0"/>
    <x v="2"/>
    <x v="4"/>
    <x v="2"/>
    <x v="0"/>
    <x v="0"/>
    <x v="0"/>
    <x v="0"/>
    <x v="0"/>
    <x v="0"/>
    <x v="0"/>
    <x v="0"/>
    <x v="0"/>
    <x v="13"/>
    <x v="5"/>
    <x v="27"/>
    <x v="8"/>
    <x v="10"/>
    <x v="8"/>
    <x v="9"/>
    <x v="9"/>
    <x v="46"/>
    <x v="19"/>
    <x v="1"/>
  </r>
  <r>
    <x v="0"/>
    <s v="Kommunal"/>
    <x v="4"/>
    <x v="0"/>
    <x v="3"/>
    <x v="0"/>
    <x v="2"/>
    <x v="0"/>
    <x v="2"/>
    <x v="2"/>
    <x v="2"/>
    <x v="0"/>
    <x v="0"/>
    <x v="0"/>
    <x v="0"/>
    <x v="0"/>
    <x v="0"/>
    <x v="3"/>
    <x v="2"/>
    <x v="4"/>
    <x v="4"/>
    <x v="0"/>
    <x v="0"/>
    <x v="0"/>
    <x v="4"/>
    <x v="0"/>
    <x v="3"/>
    <x v="1"/>
    <x v="0"/>
    <x v="0"/>
    <x v="2"/>
    <x v="0"/>
    <x v="4"/>
    <x v="2"/>
    <x v="1"/>
    <x v="0"/>
    <x v="2"/>
    <x v="4"/>
    <x v="2"/>
    <x v="0"/>
    <x v="0"/>
    <x v="0"/>
    <x v="0"/>
    <x v="0"/>
    <x v="0"/>
    <x v="0"/>
    <x v="0"/>
    <x v="0"/>
    <x v="0"/>
    <x v="0"/>
    <x v="29"/>
    <x v="0"/>
    <x v="5"/>
    <x v="11"/>
    <x v="0"/>
    <x v="0"/>
    <x v="5"/>
    <x v="68"/>
    <x v="12"/>
    <x v="2"/>
  </r>
  <r>
    <x v="0"/>
    <s v="Kommunal"/>
    <x v="7"/>
    <x v="0"/>
    <x v="1"/>
    <x v="3"/>
    <x v="2"/>
    <x v="0"/>
    <x v="4"/>
    <x v="0"/>
    <x v="3"/>
    <x v="0"/>
    <x v="0"/>
    <x v="3"/>
    <x v="0"/>
    <x v="3"/>
    <x v="0"/>
    <x v="2"/>
    <x v="3"/>
    <x v="3"/>
    <x v="0"/>
    <x v="3"/>
    <x v="3"/>
    <x v="2"/>
    <x v="2"/>
    <x v="0"/>
    <x v="0"/>
    <x v="2"/>
    <x v="3"/>
    <x v="0"/>
    <x v="3"/>
    <x v="1"/>
    <x v="1"/>
    <x v="0"/>
    <x v="0"/>
    <x v="1"/>
    <x v="1"/>
    <x v="1"/>
    <x v="1"/>
    <x v="1"/>
    <x v="0"/>
    <x v="0"/>
    <x v="0"/>
    <x v="0"/>
    <x v="0"/>
    <x v="0"/>
    <x v="0"/>
    <x v="0"/>
    <x v="0"/>
    <x v="12"/>
    <x v="24"/>
    <x v="4"/>
    <x v="3"/>
    <x v="10"/>
    <x v="2"/>
    <x v="4"/>
    <x v="0"/>
    <x v="20"/>
    <x v="1"/>
    <x v="0"/>
  </r>
  <r>
    <x v="0"/>
    <s v="Kommunal"/>
    <x v="7"/>
    <x v="0"/>
    <x v="3"/>
    <x v="0"/>
    <x v="2"/>
    <x v="2"/>
    <x v="0"/>
    <x v="2"/>
    <x v="2"/>
    <x v="0"/>
    <x v="2"/>
    <x v="5"/>
    <x v="2"/>
    <x v="0"/>
    <x v="5"/>
    <x v="2"/>
    <x v="0"/>
    <x v="2"/>
    <x v="3"/>
    <x v="2"/>
    <x v="2"/>
    <x v="2"/>
    <x v="1"/>
    <x v="1"/>
    <x v="1"/>
    <x v="0"/>
    <x v="0"/>
    <x v="3"/>
    <x v="2"/>
    <x v="0"/>
    <x v="0"/>
    <x v="2"/>
    <x v="0"/>
    <x v="0"/>
    <x v="2"/>
    <x v="4"/>
    <x v="4"/>
    <x v="4"/>
    <x v="0"/>
    <x v="0"/>
    <x v="0"/>
    <x v="0"/>
    <x v="0"/>
    <x v="0"/>
    <x v="0"/>
    <x v="0"/>
    <x v="0"/>
    <x v="0"/>
    <x v="34"/>
    <x v="28"/>
    <x v="6"/>
    <x v="21"/>
    <x v="7"/>
    <x v="2"/>
    <x v="1"/>
    <x v="12"/>
    <x v="0"/>
    <x v="3"/>
  </r>
  <r>
    <x v="0"/>
    <s v="Kommunal"/>
    <x v="7"/>
    <x v="0"/>
    <x v="1"/>
    <x v="0"/>
    <x v="0"/>
    <x v="2"/>
    <x v="2"/>
    <x v="3"/>
    <x v="4"/>
    <x v="3"/>
    <x v="0"/>
    <x v="2"/>
    <x v="0"/>
    <x v="3"/>
    <x v="3"/>
    <x v="2"/>
    <x v="3"/>
    <x v="2"/>
    <x v="2"/>
    <x v="0"/>
    <x v="0"/>
    <x v="3"/>
    <x v="2"/>
    <x v="2"/>
    <x v="0"/>
    <x v="3"/>
    <x v="0"/>
    <x v="0"/>
    <x v="2"/>
    <x v="2"/>
    <x v="0"/>
    <x v="1"/>
    <x v="1"/>
    <x v="2"/>
    <x v="2"/>
    <x v="0"/>
    <x v="0"/>
    <x v="0"/>
    <x v="0"/>
    <x v="0"/>
    <x v="0"/>
    <x v="0"/>
    <x v="0"/>
    <x v="0"/>
    <x v="0"/>
    <x v="0"/>
    <x v="0"/>
    <x v="4"/>
    <x v="50"/>
    <x v="23"/>
    <x v="3"/>
    <x v="3"/>
    <x v="0"/>
    <x v="5"/>
    <x v="4"/>
    <x v="15"/>
    <x v="2"/>
    <x v="1"/>
  </r>
  <r>
    <x v="0"/>
    <s v="Kommunal"/>
    <x v="7"/>
    <x v="0"/>
    <x v="1"/>
    <x v="1"/>
    <x v="0"/>
    <x v="1"/>
    <x v="4"/>
    <x v="0"/>
    <x v="1"/>
    <x v="0"/>
    <x v="2"/>
    <x v="2"/>
    <x v="0"/>
    <x v="3"/>
    <x v="0"/>
    <x v="2"/>
    <x v="3"/>
    <x v="2"/>
    <x v="2"/>
    <x v="1"/>
    <x v="1"/>
    <x v="0"/>
    <x v="2"/>
    <x v="2"/>
    <x v="3"/>
    <x v="0"/>
    <x v="0"/>
    <x v="0"/>
    <x v="0"/>
    <x v="0"/>
    <x v="3"/>
    <x v="4"/>
    <x v="1"/>
    <x v="0"/>
    <x v="0"/>
    <x v="0"/>
    <x v="2"/>
    <x v="4"/>
    <x v="0"/>
    <x v="0"/>
    <x v="0"/>
    <x v="0"/>
    <x v="0"/>
    <x v="0"/>
    <x v="0"/>
    <x v="0"/>
    <x v="0"/>
    <x v="19"/>
    <x v="54"/>
    <x v="5"/>
    <x v="3"/>
    <x v="3"/>
    <x v="1"/>
    <x v="7"/>
    <x v="0"/>
    <x v="0"/>
    <x v="10"/>
    <x v="9"/>
  </r>
  <r>
    <x v="0"/>
    <s v="Kommunal"/>
    <x v="7"/>
    <x v="0"/>
    <x v="0"/>
    <x v="0"/>
    <x v="2"/>
    <x v="0"/>
    <x v="1"/>
    <x v="4"/>
    <x v="3"/>
    <x v="2"/>
    <x v="4"/>
    <x v="3"/>
    <x v="2"/>
    <x v="3"/>
    <x v="0"/>
    <x v="1"/>
    <x v="1"/>
    <x v="1"/>
    <x v="1"/>
    <x v="0"/>
    <x v="0"/>
    <x v="2"/>
    <x v="1"/>
    <x v="3"/>
    <x v="2"/>
    <x v="0"/>
    <x v="0"/>
    <x v="0"/>
    <x v="2"/>
    <x v="0"/>
    <x v="4"/>
    <x v="1"/>
    <x v="3"/>
    <x v="3"/>
    <x v="3"/>
    <x v="3"/>
    <x v="2"/>
    <x v="2"/>
    <x v="0"/>
    <x v="0"/>
    <x v="0"/>
    <x v="0"/>
    <x v="0"/>
    <x v="0"/>
    <x v="0"/>
    <x v="0"/>
    <x v="0"/>
    <x v="2"/>
    <x v="47"/>
    <x v="6"/>
    <x v="1"/>
    <x v="1"/>
    <x v="0"/>
    <x v="2"/>
    <x v="3"/>
    <x v="2"/>
    <x v="12"/>
    <x v="8"/>
  </r>
  <r>
    <x v="0"/>
    <s v="Kommunal"/>
    <x v="7"/>
    <x v="0"/>
    <x v="3"/>
    <x v="0"/>
    <x v="3"/>
    <x v="4"/>
    <x v="3"/>
    <x v="4"/>
    <x v="4"/>
    <x v="5"/>
    <x v="4"/>
    <x v="2"/>
    <x v="5"/>
    <x v="2"/>
    <x v="2"/>
    <x v="4"/>
    <x v="4"/>
    <x v="3"/>
    <x v="2"/>
    <x v="3"/>
    <x v="4"/>
    <x v="4"/>
    <x v="3"/>
    <x v="5"/>
    <x v="5"/>
    <x v="0"/>
    <x v="0"/>
    <x v="2"/>
    <x v="0"/>
    <x v="3"/>
    <x v="5"/>
    <x v="1"/>
    <x v="3"/>
    <x v="3"/>
    <x v="3"/>
    <x v="3"/>
    <x v="2"/>
    <x v="2"/>
    <x v="0"/>
    <x v="0"/>
    <x v="0"/>
    <x v="0"/>
    <x v="0"/>
    <x v="0"/>
    <x v="0"/>
    <x v="0"/>
    <x v="0"/>
    <x v="17"/>
    <x v="15"/>
    <x v="27"/>
    <x v="8"/>
    <x v="4"/>
    <x v="8"/>
    <x v="9"/>
    <x v="9"/>
    <x v="4"/>
    <x v="9"/>
    <x v="8"/>
  </r>
  <r>
    <x v="0"/>
    <s v="Kommunal"/>
    <x v="7"/>
    <x v="0"/>
    <x v="3"/>
    <x v="1"/>
    <x v="0"/>
    <x v="2"/>
    <x v="4"/>
    <x v="2"/>
    <x v="2"/>
    <x v="2"/>
    <x v="0"/>
    <x v="3"/>
    <x v="5"/>
    <x v="2"/>
    <x v="2"/>
    <x v="2"/>
    <x v="2"/>
    <x v="3"/>
    <x v="2"/>
    <x v="0"/>
    <x v="0"/>
    <x v="3"/>
    <x v="2"/>
    <x v="3"/>
    <x v="5"/>
    <x v="0"/>
    <x v="0"/>
    <x v="2"/>
    <x v="0"/>
    <x v="3"/>
    <x v="5"/>
    <x v="3"/>
    <x v="1"/>
    <x v="3"/>
    <x v="2"/>
    <x v="4"/>
    <x v="2"/>
    <x v="0"/>
    <x v="0"/>
    <x v="0"/>
    <x v="0"/>
    <x v="0"/>
    <x v="0"/>
    <x v="0"/>
    <x v="0"/>
    <x v="0"/>
    <x v="0"/>
    <x v="7"/>
    <x v="7"/>
    <x v="2"/>
    <x v="4"/>
    <x v="4"/>
    <x v="0"/>
    <x v="5"/>
    <x v="7"/>
    <x v="4"/>
    <x v="9"/>
    <x v="5"/>
  </r>
  <r>
    <x v="0"/>
    <s v="Kommunal"/>
    <x v="7"/>
    <x v="0"/>
    <x v="3"/>
    <x v="0"/>
    <x v="0"/>
    <x v="2"/>
    <x v="3"/>
    <x v="4"/>
    <x v="4"/>
    <x v="3"/>
    <x v="4"/>
    <x v="3"/>
    <x v="5"/>
    <x v="2"/>
    <x v="3"/>
    <x v="4"/>
    <x v="4"/>
    <x v="3"/>
    <x v="0"/>
    <x v="0"/>
    <x v="2"/>
    <x v="3"/>
    <x v="3"/>
    <x v="3"/>
    <x v="2"/>
    <x v="0"/>
    <x v="0"/>
    <x v="2"/>
    <x v="0"/>
    <x v="2"/>
    <x v="3"/>
    <x v="3"/>
    <x v="3"/>
    <x v="3"/>
    <x v="3"/>
    <x v="3"/>
    <x v="2"/>
    <x v="2"/>
    <x v="0"/>
    <x v="0"/>
    <x v="0"/>
    <x v="0"/>
    <x v="0"/>
    <x v="0"/>
    <x v="0"/>
    <x v="0"/>
    <x v="0"/>
    <x v="6"/>
    <x v="45"/>
    <x v="19"/>
    <x v="8"/>
    <x v="10"/>
    <x v="2"/>
    <x v="8"/>
    <x v="3"/>
    <x v="4"/>
    <x v="5"/>
    <x v="1"/>
  </r>
  <r>
    <x v="0"/>
    <s v="Kommunal"/>
    <x v="7"/>
    <x v="0"/>
    <x v="3"/>
    <x v="1"/>
    <x v="2"/>
    <x v="0"/>
    <x v="0"/>
    <x v="2"/>
    <x v="0"/>
    <x v="0"/>
    <x v="0"/>
    <x v="0"/>
    <x v="2"/>
    <x v="0"/>
    <x v="3"/>
    <x v="3"/>
    <x v="2"/>
    <x v="3"/>
    <x v="0"/>
    <x v="0"/>
    <x v="2"/>
    <x v="2"/>
    <x v="2"/>
    <x v="2"/>
    <x v="0"/>
    <x v="3"/>
    <x v="0"/>
    <x v="0"/>
    <x v="3"/>
    <x v="1"/>
    <x v="2"/>
    <x v="0"/>
    <x v="0"/>
    <x v="2"/>
    <x v="0"/>
    <x v="2"/>
    <x v="4"/>
    <x v="3"/>
    <x v="0"/>
    <x v="0"/>
    <x v="0"/>
    <x v="0"/>
    <x v="0"/>
    <x v="0"/>
    <x v="0"/>
    <x v="0"/>
    <x v="0"/>
    <x v="2"/>
    <x v="24"/>
    <x v="0"/>
    <x v="5"/>
    <x v="10"/>
    <x v="2"/>
    <x v="4"/>
    <x v="4"/>
    <x v="6"/>
    <x v="11"/>
    <x v="0"/>
  </r>
  <r>
    <x v="0"/>
    <s v="Kommunal"/>
    <x v="7"/>
    <x v="0"/>
    <x v="3"/>
    <x v="3"/>
    <x v="2"/>
    <x v="0"/>
    <x v="4"/>
    <x v="2"/>
    <x v="0"/>
    <x v="2"/>
    <x v="0"/>
    <x v="5"/>
    <x v="4"/>
    <x v="0"/>
    <x v="0"/>
    <x v="0"/>
    <x v="3"/>
    <x v="4"/>
    <x v="5"/>
    <x v="0"/>
    <x v="0"/>
    <x v="0"/>
    <x v="2"/>
    <x v="3"/>
    <x v="0"/>
    <x v="3"/>
    <x v="3"/>
    <x v="0"/>
    <x v="3"/>
    <x v="0"/>
    <x v="3"/>
    <x v="3"/>
    <x v="1"/>
    <x v="0"/>
    <x v="0"/>
    <x v="4"/>
    <x v="0"/>
    <x v="3"/>
    <x v="0"/>
    <x v="0"/>
    <x v="0"/>
    <x v="0"/>
    <x v="0"/>
    <x v="0"/>
    <x v="0"/>
    <x v="0"/>
    <x v="0"/>
    <x v="12"/>
    <x v="3"/>
    <x v="28"/>
    <x v="6"/>
    <x v="15"/>
    <x v="0"/>
    <x v="7"/>
    <x v="2"/>
    <x v="46"/>
    <x v="10"/>
    <x v="5"/>
  </r>
  <r>
    <x v="0"/>
    <s v="Kommunal"/>
    <x v="7"/>
    <x v="0"/>
    <x v="3"/>
    <x v="1"/>
    <x v="0"/>
    <x v="2"/>
    <x v="2"/>
    <x v="3"/>
    <x v="2"/>
    <x v="2"/>
    <x v="0"/>
    <x v="3"/>
    <x v="0"/>
    <x v="3"/>
    <x v="3"/>
    <x v="4"/>
    <x v="4"/>
    <x v="3"/>
    <x v="2"/>
    <x v="0"/>
    <x v="2"/>
    <x v="3"/>
    <x v="2"/>
    <x v="3"/>
    <x v="2"/>
    <x v="0"/>
    <x v="0"/>
    <x v="0"/>
    <x v="2"/>
    <x v="3"/>
    <x v="5"/>
    <x v="1"/>
    <x v="3"/>
    <x v="2"/>
    <x v="0"/>
    <x v="3"/>
    <x v="2"/>
    <x v="2"/>
    <x v="0"/>
    <x v="0"/>
    <x v="0"/>
    <x v="0"/>
    <x v="0"/>
    <x v="0"/>
    <x v="0"/>
    <x v="0"/>
    <x v="0"/>
    <x v="4"/>
    <x v="5"/>
    <x v="5"/>
    <x v="8"/>
    <x v="4"/>
    <x v="2"/>
    <x v="5"/>
    <x v="3"/>
    <x v="2"/>
    <x v="9"/>
    <x v="8"/>
  </r>
  <r>
    <x v="0"/>
    <s v="Kommunal"/>
    <x v="7"/>
    <x v="0"/>
    <x v="1"/>
    <x v="0"/>
    <x v="0"/>
    <x v="2"/>
    <x v="2"/>
    <x v="3"/>
    <x v="2"/>
    <x v="3"/>
    <x v="0"/>
    <x v="3"/>
    <x v="5"/>
    <x v="3"/>
    <x v="3"/>
    <x v="3"/>
    <x v="2"/>
    <x v="3"/>
    <x v="0"/>
    <x v="0"/>
    <x v="0"/>
    <x v="4"/>
    <x v="2"/>
    <x v="3"/>
    <x v="0"/>
    <x v="0"/>
    <x v="0"/>
    <x v="2"/>
    <x v="0"/>
    <x v="2"/>
    <x v="3"/>
    <x v="3"/>
    <x v="3"/>
    <x v="2"/>
    <x v="0"/>
    <x v="0"/>
    <x v="0"/>
    <x v="1"/>
    <x v="0"/>
    <x v="0"/>
    <x v="0"/>
    <x v="0"/>
    <x v="0"/>
    <x v="0"/>
    <x v="0"/>
    <x v="0"/>
    <x v="0"/>
    <x v="4"/>
    <x v="9"/>
    <x v="23"/>
    <x v="5"/>
    <x v="10"/>
    <x v="0"/>
    <x v="8"/>
    <x v="2"/>
    <x v="4"/>
    <x v="5"/>
    <x v="1"/>
  </r>
  <r>
    <x v="0"/>
    <s v="Kommunal"/>
    <x v="7"/>
    <x v="0"/>
    <x v="3"/>
    <x v="1"/>
    <x v="0"/>
    <x v="2"/>
    <x v="0"/>
    <x v="3"/>
    <x v="4"/>
    <x v="2"/>
    <x v="4"/>
    <x v="3"/>
    <x v="5"/>
    <x v="0"/>
    <x v="3"/>
    <x v="3"/>
    <x v="4"/>
    <x v="2"/>
    <x v="2"/>
    <x v="3"/>
    <x v="0"/>
    <x v="3"/>
    <x v="3"/>
    <x v="3"/>
    <x v="0"/>
    <x v="0"/>
    <x v="0"/>
    <x v="2"/>
    <x v="0"/>
    <x v="3"/>
    <x v="3"/>
    <x v="2"/>
    <x v="1"/>
    <x v="3"/>
    <x v="0"/>
    <x v="4"/>
    <x v="0"/>
    <x v="4"/>
    <x v="0"/>
    <x v="0"/>
    <x v="0"/>
    <x v="0"/>
    <x v="0"/>
    <x v="0"/>
    <x v="0"/>
    <x v="0"/>
    <x v="0"/>
    <x v="3"/>
    <x v="62"/>
    <x v="16"/>
    <x v="7"/>
    <x v="3"/>
    <x v="3"/>
    <x v="8"/>
    <x v="2"/>
    <x v="4"/>
    <x v="13"/>
    <x v="2"/>
  </r>
  <r>
    <x v="0"/>
    <s v="Kommunal"/>
    <x v="7"/>
    <x v="0"/>
    <x v="3"/>
    <x v="1"/>
    <x v="2"/>
    <x v="3"/>
    <x v="4"/>
    <x v="0"/>
    <x v="0"/>
    <x v="4"/>
    <x v="0"/>
    <x v="5"/>
    <x v="2"/>
    <x v="4"/>
    <x v="0"/>
    <x v="2"/>
    <x v="1"/>
    <x v="0"/>
    <x v="4"/>
    <x v="0"/>
    <x v="0"/>
    <x v="0"/>
    <x v="4"/>
    <x v="3"/>
    <x v="4"/>
    <x v="0"/>
    <x v="0"/>
    <x v="2"/>
    <x v="0"/>
    <x v="4"/>
    <x v="4"/>
    <x v="4"/>
    <x v="2"/>
    <x v="0"/>
    <x v="4"/>
    <x v="2"/>
    <x v="3"/>
    <x v="3"/>
    <x v="0"/>
    <x v="0"/>
    <x v="0"/>
    <x v="0"/>
    <x v="0"/>
    <x v="0"/>
    <x v="0"/>
    <x v="0"/>
    <x v="0"/>
    <x v="11"/>
    <x v="53"/>
    <x v="21"/>
    <x v="3"/>
    <x v="7"/>
    <x v="0"/>
    <x v="0"/>
    <x v="0"/>
    <x v="4"/>
    <x v="7"/>
    <x v="7"/>
  </r>
  <r>
    <x v="0"/>
    <s v="Kommunal"/>
    <x v="7"/>
    <x v="0"/>
    <x v="0"/>
    <x v="0"/>
    <x v="0"/>
    <x v="2"/>
    <x v="4"/>
    <x v="3"/>
    <x v="2"/>
    <x v="2"/>
    <x v="2"/>
    <x v="3"/>
    <x v="0"/>
    <x v="3"/>
    <x v="5"/>
    <x v="3"/>
    <x v="1"/>
    <x v="2"/>
    <x v="0"/>
    <x v="0"/>
    <x v="0"/>
    <x v="3"/>
    <x v="2"/>
    <x v="3"/>
    <x v="2"/>
    <x v="3"/>
    <x v="4"/>
    <x v="0"/>
    <x v="2"/>
    <x v="2"/>
    <x v="3"/>
    <x v="1"/>
    <x v="3"/>
    <x v="3"/>
    <x v="3"/>
    <x v="2"/>
    <x v="2"/>
    <x v="2"/>
    <x v="0"/>
    <x v="0"/>
    <x v="0"/>
    <x v="0"/>
    <x v="0"/>
    <x v="0"/>
    <x v="0"/>
    <x v="0"/>
    <x v="0"/>
    <x v="7"/>
    <x v="55"/>
    <x v="6"/>
    <x v="5"/>
    <x v="2"/>
    <x v="0"/>
    <x v="5"/>
    <x v="3"/>
    <x v="32"/>
    <x v="5"/>
    <x v="8"/>
  </r>
  <r>
    <x v="0"/>
    <s v="Kommunal"/>
    <x v="7"/>
    <x v="0"/>
    <x v="0"/>
    <x v="0"/>
    <x v="3"/>
    <x v="4"/>
    <x v="2"/>
    <x v="4"/>
    <x v="4"/>
    <x v="5"/>
    <x v="0"/>
    <x v="3"/>
    <x v="5"/>
    <x v="2"/>
    <x v="3"/>
    <x v="3"/>
    <x v="4"/>
    <x v="2"/>
    <x v="2"/>
    <x v="0"/>
    <x v="4"/>
    <x v="3"/>
    <x v="3"/>
    <x v="3"/>
    <x v="5"/>
    <x v="3"/>
    <x v="0"/>
    <x v="2"/>
    <x v="0"/>
    <x v="2"/>
    <x v="5"/>
    <x v="3"/>
    <x v="3"/>
    <x v="2"/>
    <x v="0"/>
    <x v="3"/>
    <x v="0"/>
    <x v="2"/>
    <x v="0"/>
    <x v="0"/>
    <x v="0"/>
    <x v="0"/>
    <x v="0"/>
    <x v="0"/>
    <x v="0"/>
    <x v="0"/>
    <x v="0"/>
    <x v="18"/>
    <x v="83"/>
    <x v="19"/>
    <x v="7"/>
    <x v="3"/>
    <x v="3"/>
    <x v="8"/>
    <x v="7"/>
    <x v="24"/>
    <x v="16"/>
    <x v="1"/>
  </r>
  <r>
    <x v="0"/>
    <s v="Kommunal"/>
    <x v="7"/>
    <x v="0"/>
    <x v="3"/>
    <x v="1"/>
    <x v="2"/>
    <x v="2"/>
    <x v="0"/>
    <x v="2"/>
    <x v="1"/>
    <x v="2"/>
    <x v="2"/>
    <x v="2"/>
    <x v="0"/>
    <x v="0"/>
    <x v="0"/>
    <x v="2"/>
    <x v="3"/>
    <x v="4"/>
    <x v="1"/>
    <x v="0"/>
    <x v="2"/>
    <x v="1"/>
    <x v="0"/>
    <x v="2"/>
    <x v="0"/>
    <x v="0"/>
    <x v="0"/>
    <x v="0"/>
    <x v="2"/>
    <x v="0"/>
    <x v="4"/>
    <x v="2"/>
    <x v="0"/>
    <x v="2"/>
    <x v="2"/>
    <x v="4"/>
    <x v="0"/>
    <x v="1"/>
    <x v="0"/>
    <x v="0"/>
    <x v="0"/>
    <x v="0"/>
    <x v="0"/>
    <x v="0"/>
    <x v="0"/>
    <x v="0"/>
    <x v="0"/>
    <x v="0"/>
    <x v="36"/>
    <x v="14"/>
    <x v="3"/>
    <x v="18"/>
    <x v="2"/>
    <x v="1"/>
    <x v="4"/>
    <x v="2"/>
    <x v="12"/>
    <x v="3"/>
  </r>
  <r>
    <x v="0"/>
    <s v="Kommunal"/>
    <x v="7"/>
    <x v="0"/>
    <x v="1"/>
    <x v="0"/>
    <x v="0"/>
    <x v="0"/>
    <x v="0"/>
    <x v="2"/>
    <x v="3"/>
    <x v="0"/>
    <x v="5"/>
    <x v="0"/>
    <x v="4"/>
    <x v="2"/>
    <x v="3"/>
    <x v="2"/>
    <x v="3"/>
    <x v="4"/>
    <x v="4"/>
    <x v="2"/>
    <x v="2"/>
    <x v="2"/>
    <x v="1"/>
    <x v="0"/>
    <x v="3"/>
    <x v="2"/>
    <x v="3"/>
    <x v="0"/>
    <x v="3"/>
    <x v="0"/>
    <x v="1"/>
    <x v="3"/>
    <x v="4"/>
    <x v="0"/>
    <x v="2"/>
    <x v="4"/>
    <x v="4"/>
    <x v="4"/>
    <x v="0"/>
    <x v="0"/>
    <x v="0"/>
    <x v="0"/>
    <x v="0"/>
    <x v="0"/>
    <x v="0"/>
    <x v="0"/>
    <x v="0"/>
    <x v="0"/>
    <x v="37"/>
    <x v="39"/>
    <x v="3"/>
    <x v="11"/>
    <x v="7"/>
    <x v="2"/>
    <x v="5"/>
    <x v="20"/>
    <x v="14"/>
    <x v="9"/>
  </r>
  <r>
    <x v="0"/>
    <s v="Kommunal"/>
    <x v="7"/>
    <x v="0"/>
    <x v="3"/>
    <x v="3"/>
    <x v="2"/>
    <x v="0"/>
    <x v="1"/>
    <x v="0"/>
    <x v="3"/>
    <x v="2"/>
    <x v="2"/>
    <x v="3"/>
    <x v="2"/>
    <x v="3"/>
    <x v="4"/>
    <x v="2"/>
    <x v="2"/>
    <x v="3"/>
    <x v="5"/>
    <x v="0"/>
    <x v="2"/>
    <x v="0"/>
    <x v="4"/>
    <x v="3"/>
    <x v="0"/>
    <x v="0"/>
    <x v="0"/>
    <x v="0"/>
    <x v="2"/>
    <x v="4"/>
    <x v="2"/>
    <x v="4"/>
    <x v="1"/>
    <x v="4"/>
    <x v="4"/>
    <x v="2"/>
    <x v="3"/>
    <x v="3"/>
    <x v="0"/>
    <x v="0"/>
    <x v="0"/>
    <x v="0"/>
    <x v="0"/>
    <x v="0"/>
    <x v="0"/>
    <x v="0"/>
    <x v="0"/>
    <x v="2"/>
    <x v="8"/>
    <x v="34"/>
    <x v="4"/>
    <x v="16"/>
    <x v="2"/>
    <x v="0"/>
    <x v="2"/>
    <x v="2"/>
    <x v="8"/>
    <x v="9"/>
  </r>
  <r>
    <x v="0"/>
    <s v="Kommunal"/>
    <x v="7"/>
    <x v="0"/>
    <x v="3"/>
    <x v="1"/>
    <x v="2"/>
    <x v="0"/>
    <x v="2"/>
    <x v="2"/>
    <x v="3"/>
    <x v="2"/>
    <x v="2"/>
    <x v="0"/>
    <x v="2"/>
    <x v="0"/>
    <x v="0"/>
    <x v="2"/>
    <x v="3"/>
    <x v="1"/>
    <x v="1"/>
    <x v="0"/>
    <x v="0"/>
    <x v="2"/>
    <x v="1"/>
    <x v="3"/>
    <x v="0"/>
    <x v="0"/>
    <x v="0"/>
    <x v="0"/>
    <x v="2"/>
    <x v="2"/>
    <x v="0"/>
    <x v="3"/>
    <x v="2"/>
    <x v="2"/>
    <x v="0"/>
    <x v="0"/>
    <x v="0"/>
    <x v="0"/>
    <x v="0"/>
    <x v="0"/>
    <x v="0"/>
    <x v="0"/>
    <x v="0"/>
    <x v="0"/>
    <x v="0"/>
    <x v="0"/>
    <x v="0"/>
    <x v="0"/>
    <x v="4"/>
    <x v="7"/>
    <x v="3"/>
    <x v="1"/>
    <x v="0"/>
    <x v="2"/>
    <x v="2"/>
    <x v="2"/>
    <x v="2"/>
    <x v="2"/>
  </r>
  <r>
    <x v="0"/>
    <s v="Kommunal"/>
    <x v="7"/>
    <x v="0"/>
    <x v="1"/>
    <x v="0"/>
    <x v="0"/>
    <x v="2"/>
    <x v="0"/>
    <x v="4"/>
    <x v="3"/>
    <x v="2"/>
    <x v="0"/>
    <x v="3"/>
    <x v="0"/>
    <x v="0"/>
    <x v="3"/>
    <x v="2"/>
    <x v="4"/>
    <x v="2"/>
    <x v="2"/>
    <x v="0"/>
    <x v="0"/>
    <x v="2"/>
    <x v="2"/>
    <x v="0"/>
    <x v="2"/>
    <x v="0"/>
    <x v="0"/>
    <x v="0"/>
    <x v="2"/>
    <x v="2"/>
    <x v="3"/>
    <x v="3"/>
    <x v="1"/>
    <x v="2"/>
    <x v="2"/>
    <x v="4"/>
    <x v="0"/>
    <x v="4"/>
    <x v="0"/>
    <x v="0"/>
    <x v="0"/>
    <x v="0"/>
    <x v="0"/>
    <x v="0"/>
    <x v="0"/>
    <x v="0"/>
    <x v="0"/>
    <x v="3"/>
    <x v="14"/>
    <x v="14"/>
    <x v="9"/>
    <x v="3"/>
    <x v="0"/>
    <x v="4"/>
    <x v="4"/>
    <x v="2"/>
    <x v="5"/>
    <x v="5"/>
  </r>
  <r>
    <x v="0"/>
    <s v="Kommunal"/>
    <x v="7"/>
    <x v="0"/>
    <x v="3"/>
    <x v="1"/>
    <x v="0"/>
    <x v="0"/>
    <x v="0"/>
    <x v="3"/>
    <x v="3"/>
    <x v="3"/>
    <x v="0"/>
    <x v="3"/>
    <x v="0"/>
    <x v="3"/>
    <x v="0"/>
    <x v="3"/>
    <x v="2"/>
    <x v="1"/>
    <x v="2"/>
    <x v="0"/>
    <x v="0"/>
    <x v="3"/>
    <x v="3"/>
    <x v="3"/>
    <x v="2"/>
    <x v="3"/>
    <x v="0"/>
    <x v="0"/>
    <x v="2"/>
    <x v="2"/>
    <x v="3"/>
    <x v="2"/>
    <x v="0"/>
    <x v="2"/>
    <x v="0"/>
    <x v="0"/>
    <x v="0"/>
    <x v="0"/>
    <x v="0"/>
    <x v="0"/>
    <x v="0"/>
    <x v="0"/>
    <x v="0"/>
    <x v="0"/>
    <x v="0"/>
    <x v="0"/>
    <x v="0"/>
    <x v="0"/>
    <x v="5"/>
    <x v="4"/>
    <x v="5"/>
    <x v="4"/>
    <x v="0"/>
    <x v="8"/>
    <x v="3"/>
    <x v="15"/>
    <x v="5"/>
    <x v="3"/>
  </r>
  <r>
    <x v="0"/>
    <s v="Kommunal"/>
    <x v="7"/>
    <x v="0"/>
    <x v="3"/>
    <x v="0"/>
    <x v="0"/>
    <x v="0"/>
    <x v="3"/>
    <x v="3"/>
    <x v="2"/>
    <x v="2"/>
    <x v="0"/>
    <x v="3"/>
    <x v="5"/>
    <x v="2"/>
    <x v="2"/>
    <x v="3"/>
    <x v="3"/>
    <x v="4"/>
    <x v="2"/>
    <x v="0"/>
    <x v="0"/>
    <x v="3"/>
    <x v="2"/>
    <x v="3"/>
    <x v="2"/>
    <x v="0"/>
    <x v="0"/>
    <x v="2"/>
    <x v="0"/>
    <x v="0"/>
    <x v="2"/>
    <x v="1"/>
    <x v="3"/>
    <x v="2"/>
    <x v="3"/>
    <x v="3"/>
    <x v="2"/>
    <x v="0"/>
    <x v="0"/>
    <x v="0"/>
    <x v="0"/>
    <x v="0"/>
    <x v="0"/>
    <x v="0"/>
    <x v="0"/>
    <x v="0"/>
    <x v="0"/>
    <x v="13"/>
    <x v="5"/>
    <x v="2"/>
    <x v="4"/>
    <x v="12"/>
    <x v="0"/>
    <x v="5"/>
    <x v="3"/>
    <x v="4"/>
    <x v="3"/>
    <x v="8"/>
  </r>
  <r>
    <x v="0"/>
    <s v="Kommunal"/>
    <x v="7"/>
    <x v="0"/>
    <x v="1"/>
    <x v="1"/>
    <x v="2"/>
    <x v="3"/>
    <x v="0"/>
    <x v="2"/>
    <x v="3"/>
    <x v="0"/>
    <x v="4"/>
    <x v="0"/>
    <x v="0"/>
    <x v="3"/>
    <x v="3"/>
    <x v="2"/>
    <x v="3"/>
    <x v="0"/>
    <x v="0"/>
    <x v="2"/>
    <x v="2"/>
    <x v="2"/>
    <x v="4"/>
    <x v="1"/>
    <x v="0"/>
    <x v="0"/>
    <x v="0"/>
    <x v="2"/>
    <x v="3"/>
    <x v="0"/>
    <x v="0"/>
    <x v="4"/>
    <x v="4"/>
    <x v="2"/>
    <x v="4"/>
    <x v="2"/>
    <x v="2"/>
    <x v="0"/>
    <x v="0"/>
    <x v="0"/>
    <x v="0"/>
    <x v="0"/>
    <x v="0"/>
    <x v="0"/>
    <x v="0"/>
    <x v="0"/>
    <x v="0"/>
    <x v="12"/>
    <x v="17"/>
    <x v="4"/>
    <x v="3"/>
    <x v="0"/>
    <x v="7"/>
    <x v="3"/>
    <x v="4"/>
    <x v="25"/>
    <x v="0"/>
    <x v="6"/>
  </r>
  <r>
    <x v="0"/>
    <s v="Kommunal"/>
    <x v="7"/>
    <x v="0"/>
    <x v="1"/>
    <x v="0"/>
    <x v="2"/>
    <x v="0"/>
    <x v="2"/>
    <x v="1"/>
    <x v="3"/>
    <x v="4"/>
    <x v="1"/>
    <x v="5"/>
    <x v="4"/>
    <x v="0"/>
    <x v="5"/>
    <x v="0"/>
    <x v="0"/>
    <x v="1"/>
    <x v="1"/>
    <x v="0"/>
    <x v="3"/>
    <x v="0"/>
    <x v="4"/>
    <x v="0"/>
    <x v="3"/>
    <x v="3"/>
    <x v="3"/>
    <x v="0"/>
    <x v="3"/>
    <x v="2"/>
    <x v="2"/>
    <x v="1"/>
    <x v="2"/>
    <x v="2"/>
    <x v="3"/>
    <x v="0"/>
    <x v="4"/>
    <x v="3"/>
    <x v="0"/>
    <x v="0"/>
    <x v="0"/>
    <x v="0"/>
    <x v="0"/>
    <x v="0"/>
    <x v="0"/>
    <x v="0"/>
    <x v="0"/>
    <x v="0"/>
    <x v="16"/>
    <x v="22"/>
    <x v="0"/>
    <x v="1"/>
    <x v="4"/>
    <x v="0"/>
    <x v="5"/>
    <x v="46"/>
    <x v="4"/>
    <x v="4"/>
  </r>
  <r>
    <x v="0"/>
    <s v="Kommunal"/>
    <x v="7"/>
    <x v="0"/>
    <x v="1"/>
    <x v="0"/>
    <x v="4"/>
    <x v="0"/>
    <x v="4"/>
    <x v="0"/>
    <x v="2"/>
    <x v="4"/>
    <x v="4"/>
    <x v="4"/>
    <x v="3"/>
    <x v="4"/>
    <x v="4"/>
    <x v="0"/>
    <x v="0"/>
    <x v="0"/>
    <x v="3"/>
    <x v="4"/>
    <x v="3"/>
    <x v="0"/>
    <x v="4"/>
    <x v="4"/>
    <x v="4"/>
    <x v="4"/>
    <x v="2"/>
    <x v="4"/>
    <x v="4"/>
    <x v="4"/>
    <x v="4"/>
    <x v="4"/>
    <x v="4"/>
    <x v="4"/>
    <x v="4"/>
    <x v="2"/>
    <x v="3"/>
    <x v="3"/>
    <x v="0"/>
    <x v="0"/>
    <x v="0"/>
    <x v="0"/>
    <x v="0"/>
    <x v="0"/>
    <x v="0"/>
    <x v="0"/>
    <x v="0"/>
    <x v="11"/>
    <x v="51"/>
    <x v="10"/>
    <x v="0"/>
    <x v="6"/>
    <x v="5"/>
    <x v="0"/>
    <x v="6"/>
    <x v="7"/>
    <x v="7"/>
    <x v="6"/>
  </r>
  <r>
    <x v="0"/>
    <s v="Kommunal"/>
    <x v="7"/>
    <x v="0"/>
    <x v="0"/>
    <x v="0"/>
    <x v="3"/>
    <x v="4"/>
    <x v="3"/>
    <x v="3"/>
    <x v="4"/>
    <x v="3"/>
    <x v="4"/>
    <x v="2"/>
    <x v="5"/>
    <x v="2"/>
    <x v="3"/>
    <x v="3"/>
    <x v="2"/>
    <x v="3"/>
    <x v="2"/>
    <x v="3"/>
    <x v="4"/>
    <x v="3"/>
    <x v="3"/>
    <x v="5"/>
    <x v="5"/>
    <x v="0"/>
    <x v="0"/>
    <x v="2"/>
    <x v="0"/>
    <x v="3"/>
    <x v="5"/>
    <x v="1"/>
    <x v="3"/>
    <x v="3"/>
    <x v="0"/>
    <x v="3"/>
    <x v="2"/>
    <x v="2"/>
    <x v="0"/>
    <x v="0"/>
    <x v="0"/>
    <x v="0"/>
    <x v="0"/>
    <x v="0"/>
    <x v="0"/>
    <x v="0"/>
    <x v="0"/>
    <x v="17"/>
    <x v="63"/>
    <x v="2"/>
    <x v="5"/>
    <x v="4"/>
    <x v="8"/>
    <x v="8"/>
    <x v="9"/>
    <x v="4"/>
    <x v="9"/>
    <x v="8"/>
  </r>
  <r>
    <x v="0"/>
    <s v="Kommunal"/>
    <x v="7"/>
    <x v="0"/>
    <x v="0"/>
    <x v="0"/>
    <x v="3"/>
    <x v="4"/>
    <x v="3"/>
    <x v="4"/>
    <x v="4"/>
    <x v="5"/>
    <x v="4"/>
    <x v="2"/>
    <x v="5"/>
    <x v="2"/>
    <x v="3"/>
    <x v="4"/>
    <x v="4"/>
    <x v="3"/>
    <x v="0"/>
    <x v="3"/>
    <x v="4"/>
    <x v="4"/>
    <x v="2"/>
    <x v="5"/>
    <x v="2"/>
    <x v="0"/>
    <x v="0"/>
    <x v="2"/>
    <x v="0"/>
    <x v="2"/>
    <x v="5"/>
    <x v="1"/>
    <x v="1"/>
    <x v="3"/>
    <x v="3"/>
    <x v="3"/>
    <x v="2"/>
    <x v="2"/>
    <x v="0"/>
    <x v="0"/>
    <x v="0"/>
    <x v="0"/>
    <x v="0"/>
    <x v="0"/>
    <x v="0"/>
    <x v="0"/>
    <x v="0"/>
    <x v="17"/>
    <x v="15"/>
    <x v="2"/>
    <x v="8"/>
    <x v="10"/>
    <x v="8"/>
    <x v="8"/>
    <x v="7"/>
    <x v="4"/>
    <x v="16"/>
    <x v="1"/>
  </r>
  <r>
    <x v="0"/>
    <s v="Kommunal"/>
    <x v="7"/>
    <x v="0"/>
    <x v="3"/>
    <x v="1"/>
    <x v="2"/>
    <x v="0"/>
    <x v="3"/>
    <x v="3"/>
    <x v="3"/>
    <x v="2"/>
    <x v="4"/>
    <x v="3"/>
    <x v="0"/>
    <x v="3"/>
    <x v="5"/>
    <x v="3"/>
    <x v="2"/>
    <x v="2"/>
    <x v="0"/>
    <x v="2"/>
    <x v="0"/>
    <x v="1"/>
    <x v="1"/>
    <x v="3"/>
    <x v="0"/>
    <x v="5"/>
    <x v="4"/>
    <x v="0"/>
    <x v="2"/>
    <x v="2"/>
    <x v="3"/>
    <x v="1"/>
    <x v="4"/>
    <x v="2"/>
    <x v="4"/>
    <x v="2"/>
    <x v="0"/>
    <x v="4"/>
    <x v="0"/>
    <x v="0"/>
    <x v="0"/>
    <x v="0"/>
    <x v="0"/>
    <x v="0"/>
    <x v="0"/>
    <x v="0"/>
    <x v="0"/>
    <x v="22"/>
    <x v="56"/>
    <x v="6"/>
    <x v="5"/>
    <x v="2"/>
    <x v="2"/>
    <x v="2"/>
    <x v="2"/>
    <x v="42"/>
    <x v="5"/>
    <x v="2"/>
  </r>
  <r>
    <x v="0"/>
    <s v="Kommunal"/>
    <x v="7"/>
    <x v="0"/>
    <x v="3"/>
    <x v="1"/>
    <x v="3"/>
    <x v="2"/>
    <x v="0"/>
    <x v="2"/>
    <x v="0"/>
    <x v="2"/>
    <x v="5"/>
    <x v="0"/>
    <x v="0"/>
    <x v="0"/>
    <x v="5"/>
    <x v="3"/>
    <x v="4"/>
    <x v="3"/>
    <x v="0"/>
    <x v="2"/>
    <x v="2"/>
    <x v="3"/>
    <x v="2"/>
    <x v="3"/>
    <x v="2"/>
    <x v="3"/>
    <x v="0"/>
    <x v="0"/>
    <x v="4"/>
    <x v="2"/>
    <x v="0"/>
    <x v="2"/>
    <x v="4"/>
    <x v="2"/>
    <x v="0"/>
    <x v="3"/>
    <x v="4"/>
    <x v="0"/>
    <x v="0"/>
    <x v="0"/>
    <x v="0"/>
    <x v="0"/>
    <x v="0"/>
    <x v="0"/>
    <x v="0"/>
    <x v="0"/>
    <x v="0"/>
    <x v="13"/>
    <x v="37"/>
    <x v="7"/>
    <x v="7"/>
    <x v="10"/>
    <x v="7"/>
    <x v="5"/>
    <x v="3"/>
    <x v="26"/>
    <x v="2"/>
    <x v="7"/>
  </r>
  <r>
    <x v="0"/>
    <s v="Kommunal"/>
    <x v="7"/>
    <x v="0"/>
    <x v="0"/>
    <x v="0"/>
    <x v="2"/>
    <x v="2"/>
    <x v="0"/>
    <x v="2"/>
    <x v="2"/>
    <x v="0"/>
    <x v="0"/>
    <x v="3"/>
    <x v="0"/>
    <x v="3"/>
    <x v="3"/>
    <x v="2"/>
    <x v="4"/>
    <x v="4"/>
    <x v="0"/>
    <x v="0"/>
    <x v="0"/>
    <x v="3"/>
    <x v="1"/>
    <x v="3"/>
    <x v="0"/>
    <x v="0"/>
    <x v="0"/>
    <x v="2"/>
    <x v="2"/>
    <x v="0"/>
    <x v="5"/>
    <x v="1"/>
    <x v="3"/>
    <x v="3"/>
    <x v="3"/>
    <x v="3"/>
    <x v="2"/>
    <x v="2"/>
    <x v="0"/>
    <x v="0"/>
    <x v="0"/>
    <x v="0"/>
    <x v="0"/>
    <x v="0"/>
    <x v="0"/>
    <x v="0"/>
    <x v="0"/>
    <x v="0"/>
    <x v="29"/>
    <x v="5"/>
    <x v="9"/>
    <x v="9"/>
    <x v="0"/>
    <x v="4"/>
    <x v="2"/>
    <x v="0"/>
    <x v="19"/>
    <x v="8"/>
  </r>
  <r>
    <x v="0"/>
    <s v="Kommunal"/>
    <x v="7"/>
    <x v="0"/>
    <x v="0"/>
    <x v="1"/>
    <x v="2"/>
    <x v="2"/>
    <x v="2"/>
    <x v="3"/>
    <x v="2"/>
    <x v="3"/>
    <x v="0"/>
    <x v="0"/>
    <x v="2"/>
    <x v="3"/>
    <x v="3"/>
    <x v="3"/>
    <x v="4"/>
    <x v="2"/>
    <x v="2"/>
    <x v="0"/>
    <x v="0"/>
    <x v="3"/>
    <x v="2"/>
    <x v="2"/>
    <x v="2"/>
    <x v="0"/>
    <x v="0"/>
    <x v="2"/>
    <x v="0"/>
    <x v="3"/>
    <x v="3"/>
    <x v="1"/>
    <x v="3"/>
    <x v="2"/>
    <x v="3"/>
    <x v="3"/>
    <x v="2"/>
    <x v="0"/>
    <x v="0"/>
    <x v="0"/>
    <x v="0"/>
    <x v="0"/>
    <x v="0"/>
    <x v="0"/>
    <x v="0"/>
    <x v="0"/>
    <x v="0"/>
    <x v="3"/>
    <x v="9"/>
    <x v="6"/>
    <x v="7"/>
    <x v="3"/>
    <x v="0"/>
    <x v="5"/>
    <x v="2"/>
    <x v="4"/>
    <x v="13"/>
    <x v="8"/>
  </r>
  <r>
    <x v="0"/>
    <s v="Kommunal"/>
    <x v="7"/>
    <x v="0"/>
    <x v="0"/>
    <x v="1"/>
    <x v="4"/>
    <x v="0"/>
    <x v="4"/>
    <x v="2"/>
    <x v="3"/>
    <x v="2"/>
    <x v="5"/>
    <x v="5"/>
    <x v="0"/>
    <x v="3"/>
    <x v="3"/>
    <x v="2"/>
    <x v="2"/>
    <x v="4"/>
    <x v="5"/>
    <x v="0"/>
    <x v="0"/>
    <x v="3"/>
    <x v="1"/>
    <x v="2"/>
    <x v="0"/>
    <x v="2"/>
    <x v="4"/>
    <x v="0"/>
    <x v="4"/>
    <x v="4"/>
    <x v="3"/>
    <x v="3"/>
    <x v="2"/>
    <x v="3"/>
    <x v="0"/>
    <x v="2"/>
    <x v="1"/>
    <x v="0"/>
    <x v="0"/>
    <x v="0"/>
    <x v="0"/>
    <x v="0"/>
    <x v="0"/>
    <x v="0"/>
    <x v="0"/>
    <x v="0"/>
    <x v="0"/>
    <x v="11"/>
    <x v="72"/>
    <x v="6"/>
    <x v="4"/>
    <x v="15"/>
    <x v="0"/>
    <x v="4"/>
    <x v="4"/>
    <x v="49"/>
    <x v="21"/>
    <x v="2"/>
  </r>
  <r>
    <x v="0"/>
    <s v="Kommunal"/>
    <x v="7"/>
    <x v="0"/>
    <x v="1"/>
    <x v="1"/>
    <x v="2"/>
    <x v="3"/>
    <x v="4"/>
    <x v="0"/>
    <x v="3"/>
    <x v="4"/>
    <x v="5"/>
    <x v="0"/>
    <x v="0"/>
    <x v="0"/>
    <x v="3"/>
    <x v="0"/>
    <x v="3"/>
    <x v="0"/>
    <x v="5"/>
    <x v="2"/>
    <x v="2"/>
    <x v="0"/>
    <x v="4"/>
    <x v="0"/>
    <x v="3"/>
    <x v="0"/>
    <x v="0"/>
    <x v="0"/>
    <x v="0"/>
    <x v="0"/>
    <x v="2"/>
    <x v="4"/>
    <x v="1"/>
    <x v="0"/>
    <x v="3"/>
    <x v="3"/>
    <x v="2"/>
    <x v="2"/>
    <x v="0"/>
    <x v="0"/>
    <x v="0"/>
    <x v="0"/>
    <x v="0"/>
    <x v="0"/>
    <x v="0"/>
    <x v="0"/>
    <x v="0"/>
    <x v="11"/>
    <x v="33"/>
    <x v="3"/>
    <x v="6"/>
    <x v="8"/>
    <x v="7"/>
    <x v="0"/>
    <x v="5"/>
    <x v="0"/>
    <x v="3"/>
    <x v="9"/>
  </r>
  <r>
    <x v="0"/>
    <s v="Kommunal"/>
    <x v="7"/>
    <x v="0"/>
    <x v="1"/>
    <x v="0"/>
    <x v="3"/>
    <x v="2"/>
    <x v="0"/>
    <x v="1"/>
    <x v="1"/>
    <x v="0"/>
    <x v="1"/>
    <x v="3"/>
    <x v="0"/>
    <x v="1"/>
    <x v="0"/>
    <x v="1"/>
    <x v="1"/>
    <x v="2"/>
    <x v="0"/>
    <x v="0"/>
    <x v="1"/>
    <x v="3"/>
    <x v="0"/>
    <x v="2"/>
    <x v="0"/>
    <x v="3"/>
    <x v="4"/>
    <x v="0"/>
    <x v="3"/>
    <x v="0"/>
    <x v="0"/>
    <x v="0"/>
    <x v="0"/>
    <x v="1"/>
    <x v="0"/>
    <x v="4"/>
    <x v="0"/>
    <x v="4"/>
    <x v="0"/>
    <x v="0"/>
    <x v="0"/>
    <x v="0"/>
    <x v="0"/>
    <x v="0"/>
    <x v="0"/>
    <x v="0"/>
    <x v="0"/>
    <x v="13"/>
    <x v="10"/>
    <x v="12"/>
    <x v="1"/>
    <x v="2"/>
    <x v="0"/>
    <x v="5"/>
    <x v="4"/>
    <x v="5"/>
    <x v="0"/>
    <x v="0"/>
  </r>
  <r>
    <x v="0"/>
    <s v="Kommunal"/>
    <x v="7"/>
    <x v="0"/>
    <x v="3"/>
    <x v="0"/>
    <x v="0"/>
    <x v="2"/>
    <x v="0"/>
    <x v="3"/>
    <x v="2"/>
    <x v="3"/>
    <x v="2"/>
    <x v="3"/>
    <x v="2"/>
    <x v="0"/>
    <x v="0"/>
    <x v="3"/>
    <x v="3"/>
    <x v="3"/>
    <x v="1"/>
    <x v="0"/>
    <x v="0"/>
    <x v="3"/>
    <x v="2"/>
    <x v="3"/>
    <x v="0"/>
    <x v="3"/>
    <x v="4"/>
    <x v="0"/>
    <x v="2"/>
    <x v="2"/>
    <x v="0"/>
    <x v="3"/>
    <x v="1"/>
    <x v="2"/>
    <x v="2"/>
    <x v="4"/>
    <x v="2"/>
    <x v="0"/>
    <x v="0"/>
    <x v="0"/>
    <x v="0"/>
    <x v="0"/>
    <x v="0"/>
    <x v="0"/>
    <x v="0"/>
    <x v="0"/>
    <x v="0"/>
    <x v="3"/>
    <x v="58"/>
    <x v="0"/>
    <x v="4"/>
    <x v="4"/>
    <x v="0"/>
    <x v="5"/>
    <x v="2"/>
    <x v="32"/>
    <x v="2"/>
    <x v="5"/>
  </r>
  <r>
    <x v="0"/>
    <s v="Kommunal"/>
    <x v="7"/>
    <x v="0"/>
    <x v="3"/>
    <x v="0"/>
    <x v="2"/>
    <x v="0"/>
    <x v="4"/>
    <x v="2"/>
    <x v="0"/>
    <x v="4"/>
    <x v="1"/>
    <x v="5"/>
    <x v="2"/>
    <x v="0"/>
    <x v="3"/>
    <x v="0"/>
    <x v="1"/>
    <x v="1"/>
    <x v="3"/>
    <x v="0"/>
    <x v="3"/>
    <x v="0"/>
    <x v="1"/>
    <x v="4"/>
    <x v="3"/>
    <x v="0"/>
    <x v="0"/>
    <x v="4"/>
    <x v="4"/>
    <x v="4"/>
    <x v="4"/>
    <x v="4"/>
    <x v="0"/>
    <x v="4"/>
    <x v="4"/>
    <x v="0"/>
    <x v="3"/>
    <x v="3"/>
    <x v="0"/>
    <x v="0"/>
    <x v="0"/>
    <x v="0"/>
    <x v="0"/>
    <x v="0"/>
    <x v="0"/>
    <x v="0"/>
    <x v="0"/>
    <x v="12"/>
    <x v="27"/>
    <x v="7"/>
    <x v="0"/>
    <x v="6"/>
    <x v="4"/>
    <x v="3"/>
    <x v="8"/>
    <x v="20"/>
    <x v="7"/>
    <x v="6"/>
  </r>
  <r>
    <x v="0"/>
    <s v="Kommunal"/>
    <x v="7"/>
    <x v="0"/>
    <x v="1"/>
    <x v="0"/>
    <x v="3"/>
    <x v="0"/>
    <x v="2"/>
    <x v="4"/>
    <x v="2"/>
    <x v="2"/>
    <x v="4"/>
    <x v="2"/>
    <x v="5"/>
    <x v="2"/>
    <x v="2"/>
    <x v="3"/>
    <x v="2"/>
    <x v="2"/>
    <x v="2"/>
    <x v="0"/>
    <x v="0"/>
    <x v="2"/>
    <x v="2"/>
    <x v="2"/>
    <x v="2"/>
    <x v="0"/>
    <x v="0"/>
    <x v="2"/>
    <x v="3"/>
    <x v="2"/>
    <x v="3"/>
    <x v="2"/>
    <x v="3"/>
    <x v="2"/>
    <x v="3"/>
    <x v="0"/>
    <x v="2"/>
    <x v="2"/>
    <x v="0"/>
    <x v="0"/>
    <x v="0"/>
    <x v="0"/>
    <x v="0"/>
    <x v="0"/>
    <x v="0"/>
    <x v="0"/>
    <x v="0"/>
    <x v="13"/>
    <x v="62"/>
    <x v="27"/>
    <x v="5"/>
    <x v="3"/>
    <x v="0"/>
    <x v="4"/>
    <x v="2"/>
    <x v="25"/>
    <x v="5"/>
    <x v="4"/>
  </r>
  <r>
    <x v="0"/>
    <s v="Kommunal"/>
    <x v="7"/>
    <x v="0"/>
    <x v="3"/>
    <x v="0"/>
    <x v="0"/>
    <x v="2"/>
    <x v="2"/>
    <x v="2"/>
    <x v="2"/>
    <x v="3"/>
    <x v="0"/>
    <x v="3"/>
    <x v="0"/>
    <x v="3"/>
    <x v="0"/>
    <x v="3"/>
    <x v="2"/>
    <x v="3"/>
    <x v="2"/>
    <x v="0"/>
    <x v="0"/>
    <x v="3"/>
    <x v="2"/>
    <x v="5"/>
    <x v="2"/>
    <x v="0"/>
    <x v="0"/>
    <x v="0"/>
    <x v="2"/>
    <x v="2"/>
    <x v="3"/>
    <x v="1"/>
    <x v="1"/>
    <x v="2"/>
    <x v="0"/>
    <x v="4"/>
    <x v="0"/>
    <x v="0"/>
    <x v="0"/>
    <x v="0"/>
    <x v="0"/>
    <x v="0"/>
    <x v="0"/>
    <x v="0"/>
    <x v="0"/>
    <x v="0"/>
    <x v="0"/>
    <x v="4"/>
    <x v="5"/>
    <x v="4"/>
    <x v="5"/>
    <x v="4"/>
    <x v="0"/>
    <x v="5"/>
    <x v="7"/>
    <x v="2"/>
    <x v="5"/>
    <x v="1"/>
  </r>
  <r>
    <x v="0"/>
    <s v="Kommunal"/>
    <x v="7"/>
    <x v="0"/>
    <x v="1"/>
    <x v="1"/>
    <x v="3"/>
    <x v="4"/>
    <x v="0"/>
    <x v="3"/>
    <x v="4"/>
    <x v="5"/>
    <x v="4"/>
    <x v="3"/>
    <x v="5"/>
    <x v="2"/>
    <x v="0"/>
    <x v="4"/>
    <x v="4"/>
    <x v="3"/>
    <x v="2"/>
    <x v="3"/>
    <x v="4"/>
    <x v="4"/>
    <x v="3"/>
    <x v="2"/>
    <x v="5"/>
    <x v="0"/>
    <x v="0"/>
    <x v="2"/>
    <x v="0"/>
    <x v="3"/>
    <x v="5"/>
    <x v="1"/>
    <x v="3"/>
    <x v="3"/>
    <x v="2"/>
    <x v="0"/>
    <x v="2"/>
    <x v="4"/>
    <x v="0"/>
    <x v="0"/>
    <x v="0"/>
    <x v="0"/>
    <x v="0"/>
    <x v="0"/>
    <x v="0"/>
    <x v="0"/>
    <x v="0"/>
    <x v="20"/>
    <x v="45"/>
    <x v="11"/>
    <x v="8"/>
    <x v="4"/>
    <x v="8"/>
    <x v="9"/>
    <x v="3"/>
    <x v="4"/>
    <x v="9"/>
    <x v="8"/>
  </r>
  <r>
    <x v="0"/>
    <s v="Kommunal"/>
    <x v="7"/>
    <x v="0"/>
    <x v="0"/>
    <x v="0"/>
    <x v="0"/>
    <x v="2"/>
    <x v="3"/>
    <x v="3"/>
    <x v="2"/>
    <x v="3"/>
    <x v="0"/>
    <x v="3"/>
    <x v="5"/>
    <x v="3"/>
    <x v="2"/>
    <x v="3"/>
    <x v="2"/>
    <x v="3"/>
    <x v="2"/>
    <x v="0"/>
    <x v="0"/>
    <x v="3"/>
    <x v="0"/>
    <x v="3"/>
    <x v="2"/>
    <x v="3"/>
    <x v="0"/>
    <x v="2"/>
    <x v="0"/>
    <x v="3"/>
    <x v="3"/>
    <x v="1"/>
    <x v="1"/>
    <x v="2"/>
    <x v="0"/>
    <x v="3"/>
    <x v="0"/>
    <x v="0"/>
    <x v="0"/>
    <x v="0"/>
    <x v="0"/>
    <x v="0"/>
    <x v="0"/>
    <x v="0"/>
    <x v="0"/>
    <x v="0"/>
    <x v="0"/>
    <x v="6"/>
    <x v="9"/>
    <x v="29"/>
    <x v="5"/>
    <x v="4"/>
    <x v="0"/>
    <x v="5"/>
    <x v="3"/>
    <x v="24"/>
    <x v="13"/>
    <x v="1"/>
  </r>
  <r>
    <x v="0"/>
    <s v="Kommunal"/>
    <x v="7"/>
    <x v="0"/>
    <x v="1"/>
    <x v="1"/>
    <x v="3"/>
    <x v="4"/>
    <x v="3"/>
    <x v="4"/>
    <x v="4"/>
    <x v="5"/>
    <x v="4"/>
    <x v="2"/>
    <x v="5"/>
    <x v="2"/>
    <x v="2"/>
    <x v="4"/>
    <x v="4"/>
    <x v="3"/>
    <x v="2"/>
    <x v="3"/>
    <x v="4"/>
    <x v="4"/>
    <x v="3"/>
    <x v="5"/>
    <x v="5"/>
    <x v="0"/>
    <x v="0"/>
    <x v="2"/>
    <x v="0"/>
    <x v="3"/>
    <x v="5"/>
    <x v="1"/>
    <x v="3"/>
    <x v="3"/>
    <x v="4"/>
    <x v="3"/>
    <x v="2"/>
    <x v="3"/>
    <x v="0"/>
    <x v="0"/>
    <x v="0"/>
    <x v="0"/>
    <x v="0"/>
    <x v="0"/>
    <x v="0"/>
    <x v="0"/>
    <x v="0"/>
    <x v="17"/>
    <x v="15"/>
    <x v="27"/>
    <x v="8"/>
    <x v="4"/>
    <x v="8"/>
    <x v="9"/>
    <x v="9"/>
    <x v="4"/>
    <x v="9"/>
    <x v="8"/>
  </r>
  <r>
    <x v="0"/>
    <s v="Kommunal"/>
    <x v="7"/>
    <x v="0"/>
    <x v="3"/>
    <x v="0"/>
    <x v="2"/>
    <x v="2"/>
    <x v="2"/>
    <x v="0"/>
    <x v="3"/>
    <x v="2"/>
    <x v="0"/>
    <x v="3"/>
    <x v="0"/>
    <x v="3"/>
    <x v="3"/>
    <x v="2"/>
    <x v="3"/>
    <x v="2"/>
    <x v="5"/>
    <x v="0"/>
    <x v="0"/>
    <x v="0"/>
    <x v="2"/>
    <x v="3"/>
    <x v="2"/>
    <x v="3"/>
    <x v="4"/>
    <x v="0"/>
    <x v="3"/>
    <x v="2"/>
    <x v="3"/>
    <x v="3"/>
    <x v="2"/>
    <x v="2"/>
    <x v="2"/>
    <x v="0"/>
    <x v="0"/>
    <x v="0"/>
    <x v="0"/>
    <x v="0"/>
    <x v="0"/>
    <x v="0"/>
    <x v="0"/>
    <x v="0"/>
    <x v="0"/>
    <x v="0"/>
    <x v="0"/>
    <x v="3"/>
    <x v="3"/>
    <x v="5"/>
    <x v="3"/>
    <x v="13"/>
    <x v="0"/>
    <x v="7"/>
    <x v="3"/>
    <x v="5"/>
    <x v="5"/>
    <x v="2"/>
  </r>
  <r>
    <x v="0"/>
    <s v="Kommunal"/>
    <x v="7"/>
    <x v="0"/>
    <x v="0"/>
    <x v="1"/>
    <x v="3"/>
    <x v="3"/>
    <x v="2"/>
    <x v="3"/>
    <x v="4"/>
    <x v="2"/>
    <x v="5"/>
    <x v="3"/>
    <x v="3"/>
    <x v="0"/>
    <x v="3"/>
    <x v="4"/>
    <x v="2"/>
    <x v="3"/>
    <x v="2"/>
    <x v="3"/>
    <x v="1"/>
    <x v="4"/>
    <x v="3"/>
    <x v="2"/>
    <x v="0"/>
    <x v="1"/>
    <x v="0"/>
    <x v="0"/>
    <x v="2"/>
    <x v="3"/>
    <x v="0"/>
    <x v="1"/>
    <x v="3"/>
    <x v="3"/>
    <x v="0"/>
    <x v="0"/>
    <x v="0"/>
    <x v="0"/>
    <x v="0"/>
    <x v="0"/>
    <x v="0"/>
    <x v="0"/>
    <x v="0"/>
    <x v="0"/>
    <x v="0"/>
    <x v="0"/>
    <x v="0"/>
    <x v="3"/>
    <x v="65"/>
    <x v="7"/>
    <x v="7"/>
    <x v="4"/>
    <x v="8"/>
    <x v="9"/>
    <x v="4"/>
    <x v="68"/>
    <x v="6"/>
    <x v="8"/>
  </r>
  <r>
    <x v="0"/>
    <s v="Kommunal"/>
    <x v="7"/>
    <x v="0"/>
    <x v="3"/>
    <x v="1"/>
    <x v="2"/>
    <x v="4"/>
    <x v="2"/>
    <x v="2"/>
    <x v="4"/>
    <x v="2"/>
    <x v="0"/>
    <x v="3"/>
    <x v="0"/>
    <x v="3"/>
    <x v="0"/>
    <x v="3"/>
    <x v="2"/>
    <x v="3"/>
    <x v="2"/>
    <x v="0"/>
    <x v="0"/>
    <x v="2"/>
    <x v="2"/>
    <x v="3"/>
    <x v="0"/>
    <x v="3"/>
    <x v="0"/>
    <x v="0"/>
    <x v="2"/>
    <x v="3"/>
    <x v="3"/>
    <x v="1"/>
    <x v="3"/>
    <x v="2"/>
    <x v="0"/>
    <x v="2"/>
    <x v="0"/>
    <x v="4"/>
    <x v="0"/>
    <x v="0"/>
    <x v="0"/>
    <x v="0"/>
    <x v="0"/>
    <x v="0"/>
    <x v="0"/>
    <x v="0"/>
    <x v="0"/>
    <x v="13"/>
    <x v="14"/>
    <x v="4"/>
    <x v="5"/>
    <x v="4"/>
    <x v="0"/>
    <x v="4"/>
    <x v="2"/>
    <x v="15"/>
    <x v="13"/>
    <x v="8"/>
  </r>
  <r>
    <x v="0"/>
    <s v="Kommunal"/>
    <x v="7"/>
    <x v="0"/>
    <x v="0"/>
    <x v="0"/>
    <x v="0"/>
    <x v="2"/>
    <x v="2"/>
    <x v="3"/>
    <x v="3"/>
    <x v="2"/>
    <x v="0"/>
    <x v="3"/>
    <x v="2"/>
    <x v="3"/>
    <x v="3"/>
    <x v="3"/>
    <x v="1"/>
    <x v="1"/>
    <x v="0"/>
    <x v="1"/>
    <x v="1"/>
    <x v="3"/>
    <x v="2"/>
    <x v="3"/>
    <x v="2"/>
    <x v="0"/>
    <x v="0"/>
    <x v="2"/>
    <x v="0"/>
    <x v="2"/>
    <x v="3"/>
    <x v="0"/>
    <x v="0"/>
    <x v="3"/>
    <x v="3"/>
    <x v="4"/>
    <x v="2"/>
    <x v="2"/>
    <x v="0"/>
    <x v="0"/>
    <x v="0"/>
    <x v="0"/>
    <x v="0"/>
    <x v="0"/>
    <x v="0"/>
    <x v="0"/>
    <x v="0"/>
    <x v="4"/>
    <x v="7"/>
    <x v="4"/>
    <x v="5"/>
    <x v="17"/>
    <x v="1"/>
    <x v="5"/>
    <x v="3"/>
    <x v="4"/>
    <x v="5"/>
    <x v="0"/>
  </r>
  <r>
    <x v="0"/>
    <s v="Kommunal"/>
    <x v="7"/>
    <x v="0"/>
    <x v="1"/>
    <x v="0"/>
    <x v="0"/>
    <x v="2"/>
    <x v="0"/>
    <x v="3"/>
    <x v="3"/>
    <x v="0"/>
    <x v="0"/>
    <x v="3"/>
    <x v="2"/>
    <x v="3"/>
    <x v="0"/>
    <x v="2"/>
    <x v="2"/>
    <x v="2"/>
    <x v="2"/>
    <x v="2"/>
    <x v="0"/>
    <x v="2"/>
    <x v="0"/>
    <x v="0"/>
    <x v="0"/>
    <x v="0"/>
    <x v="0"/>
    <x v="0"/>
    <x v="2"/>
    <x v="1"/>
    <x v="1"/>
    <x v="3"/>
    <x v="4"/>
    <x v="0"/>
    <x v="4"/>
    <x v="2"/>
    <x v="4"/>
    <x v="4"/>
    <x v="0"/>
    <x v="0"/>
    <x v="0"/>
    <x v="0"/>
    <x v="0"/>
    <x v="0"/>
    <x v="0"/>
    <x v="0"/>
    <x v="0"/>
    <x v="3"/>
    <x v="29"/>
    <x v="6"/>
    <x v="4"/>
    <x v="3"/>
    <x v="2"/>
    <x v="2"/>
    <x v="0"/>
    <x v="2"/>
    <x v="1"/>
    <x v="9"/>
  </r>
  <r>
    <x v="0"/>
    <s v="Kommunal"/>
    <x v="7"/>
    <x v="0"/>
    <x v="1"/>
    <x v="1"/>
    <x v="0"/>
    <x v="0"/>
    <x v="2"/>
    <x v="2"/>
    <x v="3"/>
    <x v="3"/>
    <x v="0"/>
    <x v="3"/>
    <x v="2"/>
    <x v="0"/>
    <x v="0"/>
    <x v="2"/>
    <x v="2"/>
    <x v="4"/>
    <x v="0"/>
    <x v="0"/>
    <x v="0"/>
    <x v="3"/>
    <x v="1"/>
    <x v="2"/>
    <x v="3"/>
    <x v="3"/>
    <x v="4"/>
    <x v="1"/>
    <x v="1"/>
    <x v="4"/>
    <x v="2"/>
    <x v="0"/>
    <x v="0"/>
    <x v="1"/>
    <x v="4"/>
    <x v="4"/>
    <x v="4"/>
    <x v="3"/>
    <x v="0"/>
    <x v="0"/>
    <x v="0"/>
    <x v="0"/>
    <x v="0"/>
    <x v="0"/>
    <x v="0"/>
    <x v="0"/>
    <x v="0"/>
    <x v="3"/>
    <x v="7"/>
    <x v="0"/>
    <x v="4"/>
    <x v="9"/>
    <x v="0"/>
    <x v="4"/>
    <x v="0"/>
    <x v="12"/>
    <x v="8"/>
    <x v="0"/>
  </r>
  <r>
    <x v="0"/>
    <s v="Kommunal"/>
    <x v="7"/>
    <x v="0"/>
    <x v="0"/>
    <x v="1"/>
    <x v="0"/>
    <x v="4"/>
    <x v="0"/>
    <x v="2"/>
    <x v="4"/>
    <x v="2"/>
    <x v="0"/>
    <x v="2"/>
    <x v="0"/>
    <x v="2"/>
    <x v="2"/>
    <x v="3"/>
    <x v="2"/>
    <x v="3"/>
    <x v="2"/>
    <x v="0"/>
    <x v="2"/>
    <x v="2"/>
    <x v="2"/>
    <x v="2"/>
    <x v="5"/>
    <x v="3"/>
    <x v="0"/>
    <x v="0"/>
    <x v="2"/>
    <x v="2"/>
    <x v="3"/>
    <x v="1"/>
    <x v="1"/>
    <x v="2"/>
    <x v="0"/>
    <x v="3"/>
    <x v="0"/>
    <x v="2"/>
    <x v="0"/>
    <x v="0"/>
    <x v="0"/>
    <x v="0"/>
    <x v="0"/>
    <x v="0"/>
    <x v="0"/>
    <x v="0"/>
    <x v="0"/>
    <x v="13"/>
    <x v="14"/>
    <x v="2"/>
    <x v="5"/>
    <x v="4"/>
    <x v="2"/>
    <x v="4"/>
    <x v="3"/>
    <x v="15"/>
    <x v="5"/>
    <x v="1"/>
  </r>
  <r>
    <x v="0"/>
    <s v="Kommunal"/>
    <x v="7"/>
    <x v="0"/>
    <x v="3"/>
    <x v="0"/>
    <x v="3"/>
    <x v="4"/>
    <x v="2"/>
    <x v="4"/>
    <x v="4"/>
    <x v="5"/>
    <x v="0"/>
    <x v="2"/>
    <x v="5"/>
    <x v="2"/>
    <x v="2"/>
    <x v="3"/>
    <x v="2"/>
    <x v="3"/>
    <x v="2"/>
    <x v="0"/>
    <x v="0"/>
    <x v="3"/>
    <x v="3"/>
    <x v="3"/>
    <x v="5"/>
    <x v="0"/>
    <x v="0"/>
    <x v="2"/>
    <x v="0"/>
    <x v="3"/>
    <x v="5"/>
    <x v="1"/>
    <x v="3"/>
    <x v="3"/>
    <x v="0"/>
    <x v="0"/>
    <x v="2"/>
    <x v="2"/>
    <x v="0"/>
    <x v="0"/>
    <x v="0"/>
    <x v="0"/>
    <x v="0"/>
    <x v="0"/>
    <x v="0"/>
    <x v="0"/>
    <x v="0"/>
    <x v="18"/>
    <x v="83"/>
    <x v="27"/>
    <x v="5"/>
    <x v="4"/>
    <x v="0"/>
    <x v="8"/>
    <x v="7"/>
    <x v="4"/>
    <x v="9"/>
    <x v="8"/>
  </r>
  <r>
    <x v="0"/>
    <s v="Kommunal"/>
    <x v="7"/>
    <x v="0"/>
    <x v="0"/>
    <x v="1"/>
    <x v="3"/>
    <x v="4"/>
    <x v="3"/>
    <x v="2"/>
    <x v="4"/>
    <x v="2"/>
    <x v="4"/>
    <x v="3"/>
    <x v="0"/>
    <x v="2"/>
    <x v="3"/>
    <x v="4"/>
    <x v="4"/>
    <x v="3"/>
    <x v="2"/>
    <x v="3"/>
    <x v="4"/>
    <x v="4"/>
    <x v="3"/>
    <x v="1"/>
    <x v="1"/>
    <x v="0"/>
    <x v="0"/>
    <x v="2"/>
    <x v="0"/>
    <x v="3"/>
    <x v="5"/>
    <x v="1"/>
    <x v="3"/>
    <x v="3"/>
    <x v="0"/>
    <x v="3"/>
    <x v="2"/>
    <x v="2"/>
    <x v="0"/>
    <x v="0"/>
    <x v="0"/>
    <x v="0"/>
    <x v="0"/>
    <x v="0"/>
    <x v="0"/>
    <x v="0"/>
    <x v="0"/>
    <x v="17"/>
    <x v="47"/>
    <x v="11"/>
    <x v="8"/>
    <x v="4"/>
    <x v="8"/>
    <x v="9"/>
    <x v="1"/>
    <x v="4"/>
    <x v="9"/>
    <x v="8"/>
  </r>
  <r>
    <x v="0"/>
    <s v="Kommunal"/>
    <x v="7"/>
    <x v="0"/>
    <x v="3"/>
    <x v="1"/>
    <x v="0"/>
    <x v="0"/>
    <x v="2"/>
    <x v="2"/>
    <x v="2"/>
    <x v="0"/>
    <x v="0"/>
    <x v="3"/>
    <x v="5"/>
    <x v="3"/>
    <x v="5"/>
    <x v="3"/>
    <x v="3"/>
    <x v="2"/>
    <x v="2"/>
    <x v="0"/>
    <x v="2"/>
    <x v="3"/>
    <x v="2"/>
    <x v="3"/>
    <x v="0"/>
    <x v="3"/>
    <x v="0"/>
    <x v="0"/>
    <x v="4"/>
    <x v="3"/>
    <x v="3"/>
    <x v="3"/>
    <x v="1"/>
    <x v="2"/>
    <x v="0"/>
    <x v="0"/>
    <x v="0"/>
    <x v="0"/>
    <x v="0"/>
    <x v="0"/>
    <x v="0"/>
    <x v="0"/>
    <x v="0"/>
    <x v="0"/>
    <x v="0"/>
    <x v="0"/>
    <x v="0"/>
    <x v="3"/>
    <x v="29"/>
    <x v="4"/>
    <x v="4"/>
    <x v="3"/>
    <x v="2"/>
    <x v="5"/>
    <x v="2"/>
    <x v="26"/>
    <x v="13"/>
    <x v="5"/>
  </r>
  <r>
    <x v="0"/>
    <s v="Kommunal"/>
    <x v="7"/>
    <x v="0"/>
    <x v="1"/>
    <x v="1"/>
    <x v="2"/>
    <x v="2"/>
    <x v="2"/>
    <x v="3"/>
    <x v="2"/>
    <x v="2"/>
    <x v="0"/>
    <x v="2"/>
    <x v="0"/>
    <x v="3"/>
    <x v="3"/>
    <x v="3"/>
    <x v="3"/>
    <x v="1"/>
    <x v="2"/>
    <x v="0"/>
    <x v="0"/>
    <x v="3"/>
    <x v="0"/>
    <x v="3"/>
    <x v="2"/>
    <x v="0"/>
    <x v="0"/>
    <x v="1"/>
    <x v="3"/>
    <x v="1"/>
    <x v="5"/>
    <x v="0"/>
    <x v="3"/>
    <x v="2"/>
    <x v="0"/>
    <x v="1"/>
    <x v="1"/>
    <x v="0"/>
    <x v="0"/>
    <x v="0"/>
    <x v="0"/>
    <x v="0"/>
    <x v="0"/>
    <x v="0"/>
    <x v="0"/>
    <x v="0"/>
    <x v="0"/>
    <x v="3"/>
    <x v="5"/>
    <x v="23"/>
    <x v="4"/>
    <x v="4"/>
    <x v="0"/>
    <x v="5"/>
    <x v="3"/>
    <x v="48"/>
    <x v="9"/>
    <x v="8"/>
  </r>
  <r>
    <x v="0"/>
    <s v="Kommunal"/>
    <x v="7"/>
    <x v="0"/>
    <x v="1"/>
    <x v="0"/>
    <x v="0"/>
    <x v="2"/>
    <x v="0"/>
    <x v="2"/>
    <x v="3"/>
    <x v="2"/>
    <x v="0"/>
    <x v="0"/>
    <x v="0"/>
    <x v="3"/>
    <x v="0"/>
    <x v="3"/>
    <x v="3"/>
    <x v="3"/>
    <x v="2"/>
    <x v="2"/>
    <x v="2"/>
    <x v="2"/>
    <x v="2"/>
    <x v="0"/>
    <x v="0"/>
    <x v="0"/>
    <x v="0"/>
    <x v="0"/>
    <x v="2"/>
    <x v="2"/>
    <x v="2"/>
    <x v="3"/>
    <x v="1"/>
    <x v="0"/>
    <x v="2"/>
    <x v="0"/>
    <x v="0"/>
    <x v="0"/>
    <x v="0"/>
    <x v="0"/>
    <x v="0"/>
    <x v="0"/>
    <x v="0"/>
    <x v="0"/>
    <x v="0"/>
    <x v="0"/>
    <x v="0"/>
    <x v="3"/>
    <x v="12"/>
    <x v="6"/>
    <x v="4"/>
    <x v="4"/>
    <x v="7"/>
    <x v="4"/>
    <x v="0"/>
    <x v="2"/>
    <x v="4"/>
    <x v="5"/>
  </r>
  <r>
    <x v="0"/>
    <s v="Kommunal"/>
    <x v="7"/>
    <x v="0"/>
    <x v="0"/>
    <x v="1"/>
    <x v="2"/>
    <x v="0"/>
    <x v="1"/>
    <x v="3"/>
    <x v="3"/>
    <x v="0"/>
    <x v="2"/>
    <x v="0"/>
    <x v="0"/>
    <x v="3"/>
    <x v="0"/>
    <x v="3"/>
    <x v="4"/>
    <x v="2"/>
    <x v="0"/>
    <x v="0"/>
    <x v="0"/>
    <x v="3"/>
    <x v="2"/>
    <x v="0"/>
    <x v="3"/>
    <x v="3"/>
    <x v="0"/>
    <x v="3"/>
    <x v="3"/>
    <x v="0"/>
    <x v="0"/>
    <x v="3"/>
    <x v="1"/>
    <x v="0"/>
    <x v="0"/>
    <x v="0"/>
    <x v="0"/>
    <x v="2"/>
    <x v="0"/>
    <x v="0"/>
    <x v="0"/>
    <x v="0"/>
    <x v="0"/>
    <x v="0"/>
    <x v="0"/>
    <x v="0"/>
    <x v="0"/>
    <x v="2"/>
    <x v="34"/>
    <x v="6"/>
    <x v="7"/>
    <x v="2"/>
    <x v="0"/>
    <x v="5"/>
    <x v="5"/>
    <x v="17"/>
    <x v="0"/>
    <x v="5"/>
  </r>
  <r>
    <x v="0"/>
    <s v="Kommunal"/>
    <x v="7"/>
    <x v="0"/>
    <x v="1"/>
    <x v="1"/>
    <x v="0"/>
    <x v="0"/>
    <x v="4"/>
    <x v="2"/>
    <x v="3"/>
    <x v="4"/>
    <x v="4"/>
    <x v="0"/>
    <x v="0"/>
    <x v="0"/>
    <x v="4"/>
    <x v="1"/>
    <x v="3"/>
    <x v="2"/>
    <x v="2"/>
    <x v="0"/>
    <x v="0"/>
    <x v="2"/>
    <x v="1"/>
    <x v="0"/>
    <x v="3"/>
    <x v="0"/>
    <x v="4"/>
    <x v="0"/>
    <x v="0"/>
    <x v="1"/>
    <x v="1"/>
    <x v="4"/>
    <x v="0"/>
    <x v="4"/>
    <x v="4"/>
    <x v="2"/>
    <x v="1"/>
    <x v="3"/>
    <x v="0"/>
    <x v="0"/>
    <x v="0"/>
    <x v="0"/>
    <x v="0"/>
    <x v="0"/>
    <x v="0"/>
    <x v="0"/>
    <x v="0"/>
    <x v="9"/>
    <x v="41"/>
    <x v="15"/>
    <x v="3"/>
    <x v="3"/>
    <x v="0"/>
    <x v="2"/>
    <x v="5"/>
    <x v="10"/>
    <x v="1"/>
    <x v="6"/>
  </r>
  <r>
    <x v="0"/>
    <s v="Kommunal"/>
    <x v="7"/>
    <x v="0"/>
    <x v="3"/>
    <x v="0"/>
    <x v="0"/>
    <x v="2"/>
    <x v="2"/>
    <x v="2"/>
    <x v="3"/>
    <x v="0"/>
    <x v="0"/>
    <x v="3"/>
    <x v="2"/>
    <x v="3"/>
    <x v="0"/>
    <x v="2"/>
    <x v="2"/>
    <x v="2"/>
    <x v="2"/>
    <x v="0"/>
    <x v="0"/>
    <x v="0"/>
    <x v="2"/>
    <x v="3"/>
    <x v="0"/>
    <x v="0"/>
    <x v="0"/>
    <x v="2"/>
    <x v="2"/>
    <x v="2"/>
    <x v="3"/>
    <x v="3"/>
    <x v="1"/>
    <x v="2"/>
    <x v="0"/>
    <x v="3"/>
    <x v="2"/>
    <x v="0"/>
    <x v="0"/>
    <x v="0"/>
    <x v="0"/>
    <x v="0"/>
    <x v="0"/>
    <x v="0"/>
    <x v="0"/>
    <x v="0"/>
    <x v="0"/>
    <x v="4"/>
    <x v="3"/>
    <x v="6"/>
    <x v="4"/>
    <x v="3"/>
    <x v="0"/>
    <x v="7"/>
    <x v="2"/>
    <x v="0"/>
    <x v="5"/>
    <x v="5"/>
  </r>
  <r>
    <x v="0"/>
    <s v="Kommunal"/>
    <x v="7"/>
    <x v="0"/>
    <x v="1"/>
    <x v="0"/>
    <x v="0"/>
    <x v="0"/>
    <x v="4"/>
    <x v="3"/>
    <x v="0"/>
    <x v="0"/>
    <x v="3"/>
    <x v="0"/>
    <x v="4"/>
    <x v="0"/>
    <x v="5"/>
    <x v="2"/>
    <x v="3"/>
    <x v="4"/>
    <x v="5"/>
    <x v="0"/>
    <x v="4"/>
    <x v="0"/>
    <x v="1"/>
    <x v="0"/>
    <x v="0"/>
    <x v="0"/>
    <x v="0"/>
    <x v="2"/>
    <x v="2"/>
    <x v="2"/>
    <x v="2"/>
    <x v="4"/>
    <x v="2"/>
    <x v="3"/>
    <x v="2"/>
    <x v="0"/>
    <x v="2"/>
    <x v="4"/>
    <x v="0"/>
    <x v="0"/>
    <x v="0"/>
    <x v="0"/>
    <x v="0"/>
    <x v="0"/>
    <x v="0"/>
    <x v="0"/>
    <x v="0"/>
    <x v="9"/>
    <x v="84"/>
    <x v="28"/>
    <x v="3"/>
    <x v="15"/>
    <x v="3"/>
    <x v="3"/>
    <x v="0"/>
    <x v="0"/>
    <x v="4"/>
    <x v="7"/>
  </r>
  <r>
    <x v="0"/>
    <s v="Kommunal"/>
    <x v="7"/>
    <x v="0"/>
    <x v="5"/>
    <x v="1"/>
    <x v="4"/>
    <x v="3"/>
    <x v="0"/>
    <x v="2"/>
    <x v="0"/>
    <x v="0"/>
    <x v="2"/>
    <x v="4"/>
    <x v="4"/>
    <x v="4"/>
    <x v="4"/>
    <x v="0"/>
    <x v="0"/>
    <x v="4"/>
    <x v="4"/>
    <x v="0"/>
    <x v="3"/>
    <x v="0"/>
    <x v="4"/>
    <x v="0"/>
    <x v="4"/>
    <x v="4"/>
    <x v="2"/>
    <x v="4"/>
    <x v="4"/>
    <x v="4"/>
    <x v="4"/>
    <x v="4"/>
    <x v="4"/>
    <x v="4"/>
    <x v="4"/>
    <x v="2"/>
    <x v="3"/>
    <x v="3"/>
    <x v="0"/>
    <x v="0"/>
    <x v="0"/>
    <x v="0"/>
    <x v="0"/>
    <x v="0"/>
    <x v="0"/>
    <x v="0"/>
    <x v="0"/>
    <x v="11"/>
    <x v="30"/>
    <x v="36"/>
    <x v="0"/>
    <x v="11"/>
    <x v="4"/>
    <x v="0"/>
    <x v="8"/>
    <x v="7"/>
    <x v="7"/>
    <x v="6"/>
  </r>
  <r>
    <x v="0"/>
    <s v="Kommunal"/>
    <x v="7"/>
    <x v="0"/>
    <x v="1"/>
    <x v="0"/>
    <x v="3"/>
    <x v="0"/>
    <x v="0"/>
    <x v="0"/>
    <x v="0"/>
    <x v="4"/>
    <x v="4"/>
    <x v="4"/>
    <x v="4"/>
    <x v="4"/>
    <x v="4"/>
    <x v="0"/>
    <x v="0"/>
    <x v="0"/>
    <x v="3"/>
    <x v="4"/>
    <x v="3"/>
    <x v="1"/>
    <x v="4"/>
    <x v="4"/>
    <x v="4"/>
    <x v="4"/>
    <x v="2"/>
    <x v="4"/>
    <x v="4"/>
    <x v="4"/>
    <x v="4"/>
    <x v="2"/>
    <x v="1"/>
    <x v="4"/>
    <x v="4"/>
    <x v="2"/>
    <x v="3"/>
    <x v="3"/>
    <x v="0"/>
    <x v="0"/>
    <x v="0"/>
    <x v="0"/>
    <x v="0"/>
    <x v="0"/>
    <x v="0"/>
    <x v="0"/>
    <x v="0"/>
    <x v="22"/>
    <x v="44"/>
    <x v="36"/>
    <x v="0"/>
    <x v="6"/>
    <x v="5"/>
    <x v="0"/>
    <x v="6"/>
    <x v="7"/>
    <x v="7"/>
    <x v="2"/>
  </r>
  <r>
    <x v="0"/>
    <s v="Kommunal"/>
    <x v="7"/>
    <x v="0"/>
    <x v="0"/>
    <x v="1"/>
    <x v="4"/>
    <x v="3"/>
    <x v="4"/>
    <x v="0"/>
    <x v="0"/>
    <x v="4"/>
    <x v="3"/>
    <x v="4"/>
    <x v="3"/>
    <x v="4"/>
    <x v="4"/>
    <x v="0"/>
    <x v="0"/>
    <x v="0"/>
    <x v="3"/>
    <x v="4"/>
    <x v="3"/>
    <x v="0"/>
    <x v="4"/>
    <x v="4"/>
    <x v="4"/>
    <x v="4"/>
    <x v="2"/>
    <x v="4"/>
    <x v="3"/>
    <x v="4"/>
    <x v="4"/>
    <x v="2"/>
    <x v="4"/>
    <x v="4"/>
    <x v="4"/>
    <x v="2"/>
    <x v="3"/>
    <x v="3"/>
    <x v="0"/>
    <x v="0"/>
    <x v="0"/>
    <x v="0"/>
    <x v="0"/>
    <x v="0"/>
    <x v="0"/>
    <x v="0"/>
    <x v="0"/>
    <x v="8"/>
    <x v="10"/>
    <x v="10"/>
    <x v="0"/>
    <x v="6"/>
    <x v="5"/>
    <x v="0"/>
    <x v="6"/>
    <x v="69"/>
    <x v="7"/>
    <x v="7"/>
  </r>
  <r>
    <x v="0"/>
    <s v="Kommunal"/>
    <x v="7"/>
    <x v="0"/>
    <x v="1"/>
    <x v="0"/>
    <x v="0"/>
    <x v="4"/>
    <x v="2"/>
    <x v="3"/>
    <x v="3"/>
    <x v="3"/>
    <x v="4"/>
    <x v="2"/>
    <x v="5"/>
    <x v="1"/>
    <x v="0"/>
    <x v="3"/>
    <x v="0"/>
    <x v="3"/>
    <x v="2"/>
    <x v="3"/>
    <x v="4"/>
    <x v="0"/>
    <x v="0"/>
    <x v="3"/>
    <x v="5"/>
    <x v="0"/>
    <x v="0"/>
    <x v="2"/>
    <x v="0"/>
    <x v="3"/>
    <x v="5"/>
    <x v="3"/>
    <x v="3"/>
    <x v="2"/>
    <x v="3"/>
    <x v="3"/>
    <x v="2"/>
    <x v="2"/>
    <x v="0"/>
    <x v="0"/>
    <x v="0"/>
    <x v="0"/>
    <x v="0"/>
    <x v="0"/>
    <x v="0"/>
    <x v="0"/>
    <x v="0"/>
    <x v="5"/>
    <x v="35"/>
    <x v="49"/>
    <x v="2"/>
    <x v="4"/>
    <x v="8"/>
    <x v="0"/>
    <x v="7"/>
    <x v="4"/>
    <x v="9"/>
    <x v="1"/>
  </r>
  <r>
    <x v="0"/>
    <s v="Kommunal"/>
    <x v="7"/>
    <x v="0"/>
    <x v="5"/>
    <x v="0"/>
    <x v="2"/>
    <x v="2"/>
    <x v="4"/>
    <x v="2"/>
    <x v="3"/>
    <x v="5"/>
    <x v="0"/>
    <x v="3"/>
    <x v="0"/>
    <x v="0"/>
    <x v="5"/>
    <x v="2"/>
    <x v="2"/>
    <x v="0"/>
    <x v="3"/>
    <x v="0"/>
    <x v="0"/>
    <x v="2"/>
    <x v="1"/>
    <x v="3"/>
    <x v="0"/>
    <x v="0"/>
    <x v="0"/>
    <x v="0"/>
    <x v="2"/>
    <x v="2"/>
    <x v="3"/>
    <x v="2"/>
    <x v="1"/>
    <x v="0"/>
    <x v="4"/>
    <x v="2"/>
    <x v="0"/>
    <x v="3"/>
    <x v="0"/>
    <x v="0"/>
    <x v="0"/>
    <x v="0"/>
    <x v="0"/>
    <x v="0"/>
    <x v="0"/>
    <x v="0"/>
    <x v="0"/>
    <x v="9"/>
    <x v="14"/>
    <x v="0"/>
    <x v="4"/>
    <x v="6"/>
    <x v="0"/>
    <x v="2"/>
    <x v="2"/>
    <x v="2"/>
    <x v="5"/>
    <x v="2"/>
  </r>
  <r>
    <x v="0"/>
    <s v="Kommunal"/>
    <x v="7"/>
    <x v="0"/>
    <x v="5"/>
    <x v="0"/>
    <x v="3"/>
    <x v="1"/>
    <x v="3"/>
    <x v="3"/>
    <x v="3"/>
    <x v="2"/>
    <x v="4"/>
    <x v="2"/>
    <x v="1"/>
    <x v="3"/>
    <x v="5"/>
    <x v="3"/>
    <x v="4"/>
    <x v="3"/>
    <x v="4"/>
    <x v="0"/>
    <x v="2"/>
    <x v="4"/>
    <x v="3"/>
    <x v="5"/>
    <x v="5"/>
    <x v="0"/>
    <x v="0"/>
    <x v="2"/>
    <x v="0"/>
    <x v="3"/>
    <x v="5"/>
    <x v="1"/>
    <x v="1"/>
    <x v="3"/>
    <x v="3"/>
    <x v="3"/>
    <x v="2"/>
    <x v="2"/>
    <x v="0"/>
    <x v="0"/>
    <x v="0"/>
    <x v="0"/>
    <x v="0"/>
    <x v="0"/>
    <x v="0"/>
    <x v="0"/>
    <x v="0"/>
    <x v="17"/>
    <x v="56"/>
    <x v="8"/>
    <x v="7"/>
    <x v="17"/>
    <x v="2"/>
    <x v="9"/>
    <x v="9"/>
    <x v="4"/>
    <x v="9"/>
    <x v="1"/>
  </r>
  <r>
    <x v="0"/>
    <s v="Kommunal"/>
    <x v="7"/>
    <x v="0"/>
    <x v="5"/>
    <x v="1"/>
    <x v="4"/>
    <x v="2"/>
    <x v="3"/>
    <x v="3"/>
    <x v="4"/>
    <x v="2"/>
    <x v="2"/>
    <x v="3"/>
    <x v="0"/>
    <x v="0"/>
    <x v="2"/>
    <x v="3"/>
    <x v="4"/>
    <x v="2"/>
    <x v="0"/>
    <x v="2"/>
    <x v="3"/>
    <x v="2"/>
    <x v="4"/>
    <x v="5"/>
    <x v="4"/>
    <x v="5"/>
    <x v="4"/>
    <x v="2"/>
    <x v="0"/>
    <x v="3"/>
    <x v="2"/>
    <x v="1"/>
    <x v="2"/>
    <x v="0"/>
    <x v="4"/>
    <x v="3"/>
    <x v="3"/>
    <x v="3"/>
    <x v="0"/>
    <x v="0"/>
    <x v="0"/>
    <x v="0"/>
    <x v="0"/>
    <x v="0"/>
    <x v="0"/>
    <x v="0"/>
    <x v="0"/>
    <x v="3"/>
    <x v="46"/>
    <x v="16"/>
    <x v="7"/>
    <x v="2"/>
    <x v="6"/>
    <x v="3"/>
    <x v="4"/>
    <x v="12"/>
    <x v="15"/>
    <x v="4"/>
  </r>
  <r>
    <x v="0"/>
    <s v="Kommunal"/>
    <x v="7"/>
    <x v="0"/>
    <x v="5"/>
    <x v="1"/>
    <x v="2"/>
    <x v="2"/>
    <x v="2"/>
    <x v="2"/>
    <x v="2"/>
    <x v="0"/>
    <x v="2"/>
    <x v="3"/>
    <x v="2"/>
    <x v="3"/>
    <x v="3"/>
    <x v="3"/>
    <x v="2"/>
    <x v="2"/>
    <x v="0"/>
    <x v="0"/>
    <x v="0"/>
    <x v="3"/>
    <x v="2"/>
    <x v="3"/>
    <x v="3"/>
    <x v="2"/>
    <x v="4"/>
    <x v="0"/>
    <x v="2"/>
    <x v="2"/>
    <x v="0"/>
    <x v="2"/>
    <x v="1"/>
    <x v="2"/>
    <x v="0"/>
    <x v="0"/>
    <x v="0"/>
    <x v="0"/>
    <x v="0"/>
    <x v="0"/>
    <x v="0"/>
    <x v="0"/>
    <x v="0"/>
    <x v="0"/>
    <x v="0"/>
    <x v="0"/>
    <x v="0"/>
    <x v="3"/>
    <x v="34"/>
    <x v="4"/>
    <x v="5"/>
    <x v="2"/>
    <x v="0"/>
    <x v="5"/>
    <x v="4"/>
    <x v="37"/>
    <x v="2"/>
    <x v="2"/>
  </r>
  <r>
    <x v="0"/>
    <s v="Kommunal"/>
    <x v="7"/>
    <x v="0"/>
    <x v="1"/>
    <x v="0"/>
    <x v="4"/>
    <x v="3"/>
    <x v="4"/>
    <x v="0"/>
    <x v="0"/>
    <x v="4"/>
    <x v="3"/>
    <x v="4"/>
    <x v="3"/>
    <x v="4"/>
    <x v="4"/>
    <x v="0"/>
    <x v="0"/>
    <x v="4"/>
    <x v="3"/>
    <x v="2"/>
    <x v="2"/>
    <x v="0"/>
    <x v="4"/>
    <x v="4"/>
    <x v="4"/>
    <x v="4"/>
    <x v="2"/>
    <x v="4"/>
    <x v="4"/>
    <x v="4"/>
    <x v="4"/>
    <x v="4"/>
    <x v="4"/>
    <x v="4"/>
    <x v="0"/>
    <x v="4"/>
    <x v="3"/>
    <x v="3"/>
    <x v="0"/>
    <x v="0"/>
    <x v="0"/>
    <x v="0"/>
    <x v="0"/>
    <x v="0"/>
    <x v="0"/>
    <x v="0"/>
    <x v="0"/>
    <x v="8"/>
    <x v="10"/>
    <x v="10"/>
    <x v="0"/>
    <x v="19"/>
    <x v="7"/>
    <x v="0"/>
    <x v="6"/>
    <x v="7"/>
    <x v="7"/>
    <x v="6"/>
  </r>
  <r>
    <x v="0"/>
    <s v="Kommunal"/>
    <x v="7"/>
    <x v="0"/>
    <x v="5"/>
    <x v="0"/>
    <x v="2"/>
    <x v="0"/>
    <x v="2"/>
    <x v="2"/>
    <x v="1"/>
    <x v="2"/>
    <x v="2"/>
    <x v="2"/>
    <x v="0"/>
    <x v="3"/>
    <x v="3"/>
    <x v="3"/>
    <x v="0"/>
    <x v="4"/>
    <x v="2"/>
    <x v="0"/>
    <x v="0"/>
    <x v="3"/>
    <x v="2"/>
    <x v="3"/>
    <x v="2"/>
    <x v="2"/>
    <x v="0"/>
    <x v="0"/>
    <x v="2"/>
    <x v="2"/>
    <x v="2"/>
    <x v="3"/>
    <x v="1"/>
    <x v="2"/>
    <x v="0"/>
    <x v="0"/>
    <x v="0"/>
    <x v="4"/>
    <x v="0"/>
    <x v="0"/>
    <x v="0"/>
    <x v="0"/>
    <x v="0"/>
    <x v="0"/>
    <x v="0"/>
    <x v="0"/>
    <x v="0"/>
    <x v="0"/>
    <x v="36"/>
    <x v="23"/>
    <x v="2"/>
    <x v="12"/>
    <x v="0"/>
    <x v="5"/>
    <x v="3"/>
    <x v="32"/>
    <x v="4"/>
    <x v="5"/>
  </r>
  <r>
    <x v="0"/>
    <s v="Kommunal"/>
    <x v="7"/>
    <x v="0"/>
    <x v="5"/>
    <x v="1"/>
    <x v="2"/>
    <x v="2"/>
    <x v="4"/>
    <x v="3"/>
    <x v="4"/>
    <x v="2"/>
    <x v="0"/>
    <x v="2"/>
    <x v="5"/>
    <x v="2"/>
    <x v="2"/>
    <x v="4"/>
    <x v="4"/>
    <x v="3"/>
    <x v="2"/>
    <x v="0"/>
    <x v="0"/>
    <x v="3"/>
    <x v="1"/>
    <x v="3"/>
    <x v="5"/>
    <x v="0"/>
    <x v="0"/>
    <x v="2"/>
    <x v="0"/>
    <x v="3"/>
    <x v="3"/>
    <x v="1"/>
    <x v="3"/>
    <x v="3"/>
    <x v="0"/>
    <x v="3"/>
    <x v="2"/>
    <x v="4"/>
    <x v="0"/>
    <x v="0"/>
    <x v="0"/>
    <x v="0"/>
    <x v="0"/>
    <x v="0"/>
    <x v="0"/>
    <x v="0"/>
    <x v="0"/>
    <x v="9"/>
    <x v="38"/>
    <x v="27"/>
    <x v="8"/>
    <x v="4"/>
    <x v="0"/>
    <x v="4"/>
    <x v="7"/>
    <x v="4"/>
    <x v="13"/>
    <x v="8"/>
  </r>
  <r>
    <x v="0"/>
    <s v="Kommunal"/>
    <x v="7"/>
    <x v="0"/>
    <x v="5"/>
    <x v="0"/>
    <x v="2"/>
    <x v="0"/>
    <x v="4"/>
    <x v="2"/>
    <x v="0"/>
    <x v="0"/>
    <x v="2"/>
    <x v="0"/>
    <x v="2"/>
    <x v="0"/>
    <x v="0"/>
    <x v="0"/>
    <x v="3"/>
    <x v="4"/>
    <x v="4"/>
    <x v="0"/>
    <x v="2"/>
    <x v="0"/>
    <x v="4"/>
    <x v="2"/>
    <x v="0"/>
    <x v="2"/>
    <x v="4"/>
    <x v="3"/>
    <x v="4"/>
    <x v="4"/>
    <x v="4"/>
    <x v="2"/>
    <x v="1"/>
    <x v="0"/>
    <x v="0"/>
    <x v="4"/>
    <x v="0"/>
    <x v="4"/>
    <x v="0"/>
    <x v="0"/>
    <x v="0"/>
    <x v="0"/>
    <x v="0"/>
    <x v="0"/>
    <x v="0"/>
    <x v="0"/>
    <x v="0"/>
    <x v="12"/>
    <x v="30"/>
    <x v="7"/>
    <x v="6"/>
    <x v="11"/>
    <x v="2"/>
    <x v="0"/>
    <x v="4"/>
    <x v="30"/>
    <x v="7"/>
    <x v="2"/>
  </r>
  <r>
    <x v="0"/>
    <s v="Kommunal"/>
    <x v="7"/>
    <x v="0"/>
    <x v="5"/>
    <x v="1"/>
    <x v="2"/>
    <x v="0"/>
    <x v="0"/>
    <x v="0"/>
    <x v="1"/>
    <x v="2"/>
    <x v="4"/>
    <x v="2"/>
    <x v="0"/>
    <x v="3"/>
    <x v="3"/>
    <x v="3"/>
    <x v="3"/>
    <x v="2"/>
    <x v="0"/>
    <x v="0"/>
    <x v="1"/>
    <x v="0"/>
    <x v="2"/>
    <x v="3"/>
    <x v="0"/>
    <x v="0"/>
    <x v="0"/>
    <x v="2"/>
    <x v="2"/>
    <x v="1"/>
    <x v="3"/>
    <x v="2"/>
    <x v="1"/>
    <x v="2"/>
    <x v="2"/>
    <x v="0"/>
    <x v="2"/>
    <x v="4"/>
    <x v="0"/>
    <x v="0"/>
    <x v="0"/>
    <x v="0"/>
    <x v="0"/>
    <x v="0"/>
    <x v="0"/>
    <x v="0"/>
    <x v="0"/>
    <x v="2"/>
    <x v="32"/>
    <x v="23"/>
    <x v="4"/>
    <x v="2"/>
    <x v="0"/>
    <x v="7"/>
    <x v="2"/>
    <x v="0"/>
    <x v="6"/>
    <x v="2"/>
  </r>
  <r>
    <x v="0"/>
    <s v="Kommunal"/>
    <x v="7"/>
    <x v="0"/>
    <x v="5"/>
    <x v="1"/>
    <x v="0"/>
    <x v="0"/>
    <x v="4"/>
    <x v="2"/>
    <x v="2"/>
    <x v="2"/>
    <x v="0"/>
    <x v="3"/>
    <x v="0"/>
    <x v="3"/>
    <x v="3"/>
    <x v="2"/>
    <x v="3"/>
    <x v="2"/>
    <x v="2"/>
    <x v="3"/>
    <x v="4"/>
    <x v="0"/>
    <x v="4"/>
    <x v="3"/>
    <x v="5"/>
    <x v="3"/>
    <x v="0"/>
    <x v="0"/>
    <x v="2"/>
    <x v="3"/>
    <x v="0"/>
    <x v="2"/>
    <x v="2"/>
    <x v="2"/>
    <x v="0"/>
    <x v="0"/>
    <x v="0"/>
    <x v="4"/>
    <x v="0"/>
    <x v="0"/>
    <x v="0"/>
    <x v="0"/>
    <x v="0"/>
    <x v="0"/>
    <x v="0"/>
    <x v="0"/>
    <x v="0"/>
    <x v="9"/>
    <x v="7"/>
    <x v="5"/>
    <x v="3"/>
    <x v="3"/>
    <x v="8"/>
    <x v="0"/>
    <x v="7"/>
    <x v="15"/>
    <x v="6"/>
    <x v="3"/>
  </r>
  <r>
    <x v="0"/>
    <s v="Kommunal"/>
    <x v="7"/>
    <x v="0"/>
    <x v="5"/>
    <x v="1"/>
    <x v="0"/>
    <x v="2"/>
    <x v="2"/>
    <x v="3"/>
    <x v="2"/>
    <x v="2"/>
    <x v="0"/>
    <x v="0"/>
    <x v="0"/>
    <x v="3"/>
    <x v="5"/>
    <x v="2"/>
    <x v="2"/>
    <x v="3"/>
    <x v="1"/>
    <x v="2"/>
    <x v="2"/>
    <x v="3"/>
    <x v="2"/>
    <x v="2"/>
    <x v="5"/>
    <x v="1"/>
    <x v="1"/>
    <x v="0"/>
    <x v="0"/>
    <x v="2"/>
    <x v="0"/>
    <x v="3"/>
    <x v="2"/>
    <x v="2"/>
    <x v="0"/>
    <x v="0"/>
    <x v="0"/>
    <x v="4"/>
    <x v="0"/>
    <x v="0"/>
    <x v="0"/>
    <x v="0"/>
    <x v="0"/>
    <x v="0"/>
    <x v="0"/>
    <x v="0"/>
    <x v="0"/>
    <x v="4"/>
    <x v="5"/>
    <x v="35"/>
    <x v="4"/>
    <x v="4"/>
    <x v="7"/>
    <x v="5"/>
    <x v="3"/>
    <x v="2"/>
    <x v="2"/>
    <x v="2"/>
  </r>
  <r>
    <x v="0"/>
    <s v="Kommunal"/>
    <x v="7"/>
    <x v="0"/>
    <x v="5"/>
    <x v="0"/>
    <x v="3"/>
    <x v="4"/>
    <x v="4"/>
    <x v="3"/>
    <x v="2"/>
    <x v="0"/>
    <x v="0"/>
    <x v="3"/>
    <x v="0"/>
    <x v="3"/>
    <x v="0"/>
    <x v="3"/>
    <x v="2"/>
    <x v="2"/>
    <x v="0"/>
    <x v="0"/>
    <x v="0"/>
    <x v="3"/>
    <x v="2"/>
    <x v="3"/>
    <x v="2"/>
    <x v="3"/>
    <x v="4"/>
    <x v="0"/>
    <x v="2"/>
    <x v="2"/>
    <x v="0"/>
    <x v="3"/>
    <x v="1"/>
    <x v="2"/>
    <x v="0"/>
    <x v="0"/>
    <x v="0"/>
    <x v="0"/>
    <x v="0"/>
    <x v="0"/>
    <x v="0"/>
    <x v="0"/>
    <x v="0"/>
    <x v="0"/>
    <x v="0"/>
    <x v="0"/>
    <x v="0"/>
    <x v="13"/>
    <x v="39"/>
    <x v="4"/>
    <x v="5"/>
    <x v="2"/>
    <x v="0"/>
    <x v="5"/>
    <x v="3"/>
    <x v="32"/>
    <x v="2"/>
    <x v="5"/>
  </r>
  <r>
    <x v="0"/>
    <s v="Kommunal"/>
    <x v="7"/>
    <x v="0"/>
    <x v="5"/>
    <x v="0"/>
    <x v="3"/>
    <x v="0"/>
    <x v="0"/>
    <x v="2"/>
    <x v="3"/>
    <x v="0"/>
    <x v="2"/>
    <x v="3"/>
    <x v="4"/>
    <x v="1"/>
    <x v="0"/>
    <x v="2"/>
    <x v="3"/>
    <x v="1"/>
    <x v="1"/>
    <x v="1"/>
    <x v="1"/>
    <x v="1"/>
    <x v="0"/>
    <x v="3"/>
    <x v="3"/>
    <x v="0"/>
    <x v="0"/>
    <x v="0"/>
    <x v="4"/>
    <x v="0"/>
    <x v="2"/>
    <x v="4"/>
    <x v="0"/>
    <x v="2"/>
    <x v="1"/>
    <x v="1"/>
    <x v="1"/>
    <x v="1"/>
    <x v="0"/>
    <x v="0"/>
    <x v="0"/>
    <x v="0"/>
    <x v="0"/>
    <x v="0"/>
    <x v="0"/>
    <x v="0"/>
    <x v="0"/>
    <x v="22"/>
    <x v="8"/>
    <x v="32"/>
    <x v="3"/>
    <x v="1"/>
    <x v="1"/>
    <x v="1"/>
    <x v="4"/>
    <x v="45"/>
    <x v="3"/>
    <x v="6"/>
  </r>
  <r>
    <x v="0"/>
    <s v="Kommunal"/>
    <x v="7"/>
    <x v="0"/>
    <x v="5"/>
    <x v="1"/>
    <x v="0"/>
    <x v="0"/>
    <x v="4"/>
    <x v="1"/>
    <x v="3"/>
    <x v="0"/>
    <x v="4"/>
    <x v="0"/>
    <x v="1"/>
    <x v="0"/>
    <x v="5"/>
    <x v="1"/>
    <x v="1"/>
    <x v="4"/>
    <x v="0"/>
    <x v="1"/>
    <x v="1"/>
    <x v="2"/>
    <x v="2"/>
    <x v="0"/>
    <x v="0"/>
    <x v="0"/>
    <x v="0"/>
    <x v="3"/>
    <x v="0"/>
    <x v="0"/>
    <x v="2"/>
    <x v="0"/>
    <x v="2"/>
    <x v="1"/>
    <x v="1"/>
    <x v="2"/>
    <x v="0"/>
    <x v="4"/>
    <x v="0"/>
    <x v="0"/>
    <x v="0"/>
    <x v="0"/>
    <x v="0"/>
    <x v="0"/>
    <x v="0"/>
    <x v="0"/>
    <x v="0"/>
    <x v="9"/>
    <x v="32"/>
    <x v="26"/>
    <x v="1"/>
    <x v="9"/>
    <x v="1"/>
    <x v="4"/>
    <x v="0"/>
    <x v="25"/>
    <x v="3"/>
    <x v="3"/>
  </r>
  <r>
    <x v="0"/>
    <s v="Kommunal"/>
    <x v="7"/>
    <x v="0"/>
    <x v="5"/>
    <x v="0"/>
    <x v="2"/>
    <x v="0"/>
    <x v="2"/>
    <x v="2"/>
    <x v="3"/>
    <x v="0"/>
    <x v="0"/>
    <x v="3"/>
    <x v="5"/>
    <x v="3"/>
    <x v="0"/>
    <x v="3"/>
    <x v="2"/>
    <x v="4"/>
    <x v="0"/>
    <x v="0"/>
    <x v="0"/>
    <x v="2"/>
    <x v="1"/>
    <x v="0"/>
    <x v="3"/>
    <x v="0"/>
    <x v="0"/>
    <x v="0"/>
    <x v="2"/>
    <x v="0"/>
    <x v="2"/>
    <x v="3"/>
    <x v="1"/>
    <x v="2"/>
    <x v="0"/>
    <x v="2"/>
    <x v="0"/>
    <x v="3"/>
    <x v="0"/>
    <x v="0"/>
    <x v="0"/>
    <x v="0"/>
    <x v="0"/>
    <x v="0"/>
    <x v="0"/>
    <x v="0"/>
    <x v="0"/>
    <x v="0"/>
    <x v="3"/>
    <x v="5"/>
    <x v="5"/>
    <x v="9"/>
    <x v="0"/>
    <x v="2"/>
    <x v="5"/>
    <x v="2"/>
    <x v="3"/>
    <x v="5"/>
  </r>
  <r>
    <x v="0"/>
    <s v="Kommunal"/>
    <x v="7"/>
    <x v="0"/>
    <x v="1"/>
    <x v="3"/>
    <x v="4"/>
    <x v="1"/>
    <x v="1"/>
    <x v="1"/>
    <x v="1"/>
    <x v="1"/>
    <x v="1"/>
    <x v="4"/>
    <x v="3"/>
    <x v="4"/>
    <x v="4"/>
    <x v="1"/>
    <x v="1"/>
    <x v="0"/>
    <x v="1"/>
    <x v="3"/>
    <x v="4"/>
    <x v="0"/>
    <x v="0"/>
    <x v="5"/>
    <x v="5"/>
    <x v="4"/>
    <x v="2"/>
    <x v="4"/>
    <x v="4"/>
    <x v="1"/>
    <x v="4"/>
    <x v="1"/>
    <x v="4"/>
    <x v="2"/>
    <x v="2"/>
    <x v="2"/>
    <x v="2"/>
    <x v="3"/>
    <x v="0"/>
    <x v="0"/>
    <x v="0"/>
    <x v="0"/>
    <x v="0"/>
    <x v="0"/>
    <x v="0"/>
    <x v="0"/>
    <x v="0"/>
    <x v="8"/>
    <x v="1"/>
    <x v="10"/>
    <x v="1"/>
    <x v="6"/>
    <x v="8"/>
    <x v="0"/>
    <x v="9"/>
    <x v="7"/>
    <x v="7"/>
    <x v="2"/>
  </r>
  <r>
    <x v="0"/>
    <s v="Kommunal"/>
    <x v="7"/>
    <x v="0"/>
    <x v="5"/>
    <x v="2"/>
    <x v="2"/>
    <x v="0"/>
    <x v="1"/>
    <x v="2"/>
    <x v="3"/>
    <x v="3"/>
    <x v="2"/>
    <x v="0"/>
    <x v="2"/>
    <x v="2"/>
    <x v="3"/>
    <x v="4"/>
    <x v="4"/>
    <x v="3"/>
    <x v="2"/>
    <x v="3"/>
    <x v="4"/>
    <x v="4"/>
    <x v="3"/>
    <x v="4"/>
    <x v="3"/>
    <x v="2"/>
    <x v="3"/>
    <x v="0"/>
    <x v="2"/>
    <x v="1"/>
    <x v="5"/>
    <x v="0"/>
    <x v="0"/>
    <x v="1"/>
    <x v="3"/>
    <x v="3"/>
    <x v="2"/>
    <x v="2"/>
    <x v="0"/>
    <x v="0"/>
    <x v="0"/>
    <x v="0"/>
    <x v="0"/>
    <x v="0"/>
    <x v="0"/>
    <x v="0"/>
    <x v="0"/>
    <x v="2"/>
    <x v="2"/>
    <x v="30"/>
    <x v="8"/>
    <x v="4"/>
    <x v="8"/>
    <x v="9"/>
    <x v="8"/>
    <x v="42"/>
    <x v="9"/>
    <x v="0"/>
  </r>
  <r>
    <x v="0"/>
    <s v="Kommunal"/>
    <x v="7"/>
    <x v="0"/>
    <x v="5"/>
    <x v="0"/>
    <x v="3"/>
    <x v="4"/>
    <x v="4"/>
    <x v="4"/>
    <x v="4"/>
    <x v="4"/>
    <x v="4"/>
    <x v="2"/>
    <x v="5"/>
    <x v="2"/>
    <x v="2"/>
    <x v="4"/>
    <x v="4"/>
    <x v="3"/>
    <x v="2"/>
    <x v="3"/>
    <x v="4"/>
    <x v="4"/>
    <x v="3"/>
    <x v="5"/>
    <x v="5"/>
    <x v="0"/>
    <x v="0"/>
    <x v="2"/>
    <x v="0"/>
    <x v="4"/>
    <x v="4"/>
    <x v="1"/>
    <x v="3"/>
    <x v="3"/>
    <x v="3"/>
    <x v="3"/>
    <x v="2"/>
    <x v="2"/>
    <x v="0"/>
    <x v="0"/>
    <x v="0"/>
    <x v="0"/>
    <x v="0"/>
    <x v="0"/>
    <x v="0"/>
    <x v="0"/>
    <x v="0"/>
    <x v="13"/>
    <x v="15"/>
    <x v="27"/>
    <x v="8"/>
    <x v="4"/>
    <x v="8"/>
    <x v="9"/>
    <x v="9"/>
    <x v="4"/>
    <x v="7"/>
    <x v="8"/>
  </r>
  <r>
    <x v="0"/>
    <s v="Kommunal"/>
    <x v="7"/>
    <x v="0"/>
    <x v="5"/>
    <x v="1"/>
    <x v="3"/>
    <x v="0"/>
    <x v="4"/>
    <x v="2"/>
    <x v="0"/>
    <x v="2"/>
    <x v="2"/>
    <x v="0"/>
    <x v="2"/>
    <x v="3"/>
    <x v="3"/>
    <x v="0"/>
    <x v="3"/>
    <x v="2"/>
    <x v="4"/>
    <x v="2"/>
    <x v="2"/>
    <x v="2"/>
    <x v="1"/>
    <x v="2"/>
    <x v="3"/>
    <x v="1"/>
    <x v="1"/>
    <x v="3"/>
    <x v="0"/>
    <x v="0"/>
    <x v="3"/>
    <x v="2"/>
    <x v="1"/>
    <x v="0"/>
    <x v="2"/>
    <x v="2"/>
    <x v="0"/>
    <x v="3"/>
    <x v="0"/>
    <x v="0"/>
    <x v="0"/>
    <x v="0"/>
    <x v="0"/>
    <x v="0"/>
    <x v="0"/>
    <x v="0"/>
    <x v="0"/>
    <x v="0"/>
    <x v="8"/>
    <x v="6"/>
    <x v="6"/>
    <x v="14"/>
    <x v="7"/>
    <x v="2"/>
    <x v="0"/>
    <x v="70"/>
    <x v="10"/>
    <x v="2"/>
  </r>
  <r>
    <x v="0"/>
    <s v="Kommunal"/>
    <x v="7"/>
    <x v="0"/>
    <x v="5"/>
    <x v="1"/>
    <x v="0"/>
    <x v="2"/>
    <x v="3"/>
    <x v="3"/>
    <x v="1"/>
    <x v="3"/>
    <x v="2"/>
    <x v="3"/>
    <x v="5"/>
    <x v="2"/>
    <x v="0"/>
    <x v="2"/>
    <x v="2"/>
    <x v="3"/>
    <x v="2"/>
    <x v="3"/>
    <x v="0"/>
    <x v="2"/>
    <x v="2"/>
    <x v="3"/>
    <x v="0"/>
    <x v="0"/>
    <x v="0"/>
    <x v="2"/>
    <x v="1"/>
    <x v="3"/>
    <x v="5"/>
    <x v="1"/>
    <x v="1"/>
    <x v="3"/>
    <x v="3"/>
    <x v="0"/>
    <x v="0"/>
    <x v="2"/>
    <x v="0"/>
    <x v="0"/>
    <x v="0"/>
    <x v="0"/>
    <x v="0"/>
    <x v="0"/>
    <x v="0"/>
    <x v="0"/>
    <x v="0"/>
    <x v="6"/>
    <x v="85"/>
    <x v="11"/>
    <x v="4"/>
    <x v="4"/>
    <x v="3"/>
    <x v="4"/>
    <x v="2"/>
    <x v="4"/>
    <x v="9"/>
    <x v="1"/>
  </r>
  <r>
    <x v="0"/>
    <s v="Kommunal"/>
    <x v="7"/>
    <x v="0"/>
    <x v="5"/>
    <x v="0"/>
    <x v="4"/>
    <x v="3"/>
    <x v="4"/>
    <x v="0"/>
    <x v="0"/>
    <x v="4"/>
    <x v="3"/>
    <x v="0"/>
    <x v="1"/>
    <x v="4"/>
    <x v="4"/>
    <x v="1"/>
    <x v="0"/>
    <x v="1"/>
    <x v="3"/>
    <x v="3"/>
    <x v="3"/>
    <x v="1"/>
    <x v="4"/>
    <x v="4"/>
    <x v="4"/>
    <x v="1"/>
    <x v="0"/>
    <x v="4"/>
    <x v="4"/>
    <x v="4"/>
    <x v="4"/>
    <x v="4"/>
    <x v="4"/>
    <x v="4"/>
    <x v="4"/>
    <x v="2"/>
    <x v="3"/>
    <x v="3"/>
    <x v="0"/>
    <x v="0"/>
    <x v="0"/>
    <x v="0"/>
    <x v="0"/>
    <x v="0"/>
    <x v="0"/>
    <x v="0"/>
    <x v="0"/>
    <x v="8"/>
    <x v="10"/>
    <x v="53"/>
    <x v="0"/>
    <x v="6"/>
    <x v="2"/>
    <x v="0"/>
    <x v="6"/>
    <x v="14"/>
    <x v="7"/>
    <x v="6"/>
  </r>
  <r>
    <x v="0"/>
    <s v="Kommunal"/>
    <x v="7"/>
    <x v="0"/>
    <x v="5"/>
    <x v="0"/>
    <x v="4"/>
    <x v="3"/>
    <x v="4"/>
    <x v="0"/>
    <x v="0"/>
    <x v="1"/>
    <x v="1"/>
    <x v="4"/>
    <x v="1"/>
    <x v="4"/>
    <x v="1"/>
    <x v="0"/>
    <x v="1"/>
    <x v="0"/>
    <x v="1"/>
    <x v="4"/>
    <x v="1"/>
    <x v="0"/>
    <x v="0"/>
    <x v="1"/>
    <x v="1"/>
    <x v="0"/>
    <x v="0"/>
    <x v="4"/>
    <x v="0"/>
    <x v="1"/>
    <x v="1"/>
    <x v="0"/>
    <x v="0"/>
    <x v="1"/>
    <x v="4"/>
    <x v="2"/>
    <x v="2"/>
    <x v="3"/>
    <x v="0"/>
    <x v="0"/>
    <x v="0"/>
    <x v="0"/>
    <x v="0"/>
    <x v="0"/>
    <x v="0"/>
    <x v="0"/>
    <x v="0"/>
    <x v="8"/>
    <x v="86"/>
    <x v="10"/>
    <x v="0"/>
    <x v="6"/>
    <x v="5"/>
    <x v="0"/>
    <x v="1"/>
    <x v="12"/>
    <x v="1"/>
    <x v="0"/>
  </r>
  <r>
    <x v="0"/>
    <s v="Kommunal"/>
    <x v="1"/>
    <x v="0"/>
    <x v="5"/>
    <x v="0"/>
    <x v="0"/>
    <x v="2"/>
    <x v="0"/>
    <x v="2"/>
    <x v="2"/>
    <x v="0"/>
    <x v="2"/>
    <x v="5"/>
    <x v="0"/>
    <x v="2"/>
    <x v="3"/>
    <x v="0"/>
    <x v="3"/>
    <x v="4"/>
    <x v="2"/>
    <x v="3"/>
    <x v="4"/>
    <x v="2"/>
    <x v="1"/>
    <x v="0"/>
    <x v="0"/>
    <x v="0"/>
    <x v="0"/>
    <x v="2"/>
    <x v="0"/>
    <x v="3"/>
    <x v="5"/>
    <x v="2"/>
    <x v="3"/>
    <x v="2"/>
    <x v="0"/>
    <x v="4"/>
    <x v="2"/>
    <x v="2"/>
    <x v="0"/>
    <x v="0"/>
    <x v="0"/>
    <x v="0"/>
    <x v="0"/>
    <x v="0"/>
    <x v="0"/>
    <x v="0"/>
    <x v="0"/>
    <x v="3"/>
    <x v="34"/>
    <x v="30"/>
    <x v="6"/>
    <x v="12"/>
    <x v="8"/>
    <x v="2"/>
    <x v="0"/>
    <x v="4"/>
    <x v="9"/>
    <x v="4"/>
  </r>
  <r>
    <x v="0"/>
    <s v="Kommunal"/>
    <x v="1"/>
    <x v="0"/>
    <x v="5"/>
    <x v="1"/>
    <x v="2"/>
    <x v="0"/>
    <x v="2"/>
    <x v="2"/>
    <x v="2"/>
    <x v="0"/>
    <x v="2"/>
    <x v="2"/>
    <x v="2"/>
    <x v="3"/>
    <x v="0"/>
    <x v="0"/>
    <x v="3"/>
    <x v="0"/>
    <x v="4"/>
    <x v="0"/>
    <x v="1"/>
    <x v="3"/>
    <x v="2"/>
    <x v="2"/>
    <x v="3"/>
    <x v="2"/>
    <x v="4"/>
    <x v="3"/>
    <x v="3"/>
    <x v="0"/>
    <x v="2"/>
    <x v="2"/>
    <x v="1"/>
    <x v="0"/>
    <x v="0"/>
    <x v="4"/>
    <x v="0"/>
    <x v="0"/>
    <x v="0"/>
    <x v="0"/>
    <x v="0"/>
    <x v="0"/>
    <x v="0"/>
    <x v="0"/>
    <x v="0"/>
    <x v="0"/>
    <x v="0"/>
    <x v="0"/>
    <x v="34"/>
    <x v="4"/>
    <x v="6"/>
    <x v="7"/>
    <x v="0"/>
    <x v="5"/>
    <x v="0"/>
    <x v="62"/>
    <x v="3"/>
    <x v="2"/>
  </r>
  <r>
    <x v="0"/>
    <s v="Kommunal"/>
    <x v="1"/>
    <x v="0"/>
    <x v="5"/>
    <x v="1"/>
    <x v="2"/>
    <x v="2"/>
    <x v="4"/>
    <x v="2"/>
    <x v="0"/>
    <x v="4"/>
    <x v="4"/>
    <x v="0"/>
    <x v="0"/>
    <x v="0"/>
    <x v="5"/>
    <x v="0"/>
    <x v="2"/>
    <x v="4"/>
    <x v="3"/>
    <x v="0"/>
    <x v="2"/>
    <x v="2"/>
    <x v="1"/>
    <x v="0"/>
    <x v="4"/>
    <x v="4"/>
    <x v="3"/>
    <x v="3"/>
    <x v="2"/>
    <x v="0"/>
    <x v="4"/>
    <x v="0"/>
    <x v="0"/>
    <x v="1"/>
    <x v="1"/>
    <x v="1"/>
    <x v="1"/>
    <x v="1"/>
    <x v="0"/>
    <x v="0"/>
    <x v="0"/>
    <x v="0"/>
    <x v="0"/>
    <x v="0"/>
    <x v="0"/>
    <x v="0"/>
    <x v="0"/>
    <x v="9"/>
    <x v="32"/>
    <x v="7"/>
    <x v="2"/>
    <x v="19"/>
    <x v="2"/>
    <x v="2"/>
    <x v="8"/>
    <x v="44"/>
    <x v="12"/>
    <x v="0"/>
  </r>
  <r>
    <x v="0"/>
    <s v="Kommunal"/>
    <x v="1"/>
    <x v="0"/>
    <x v="5"/>
    <x v="1"/>
    <x v="0"/>
    <x v="2"/>
    <x v="0"/>
    <x v="3"/>
    <x v="4"/>
    <x v="2"/>
    <x v="0"/>
    <x v="0"/>
    <x v="0"/>
    <x v="3"/>
    <x v="0"/>
    <x v="3"/>
    <x v="4"/>
    <x v="3"/>
    <x v="3"/>
    <x v="0"/>
    <x v="4"/>
    <x v="3"/>
    <x v="3"/>
    <x v="2"/>
    <x v="0"/>
    <x v="0"/>
    <x v="0"/>
    <x v="2"/>
    <x v="0"/>
    <x v="3"/>
    <x v="5"/>
    <x v="1"/>
    <x v="3"/>
    <x v="3"/>
    <x v="3"/>
    <x v="3"/>
    <x v="2"/>
    <x v="2"/>
    <x v="0"/>
    <x v="0"/>
    <x v="0"/>
    <x v="0"/>
    <x v="0"/>
    <x v="0"/>
    <x v="0"/>
    <x v="0"/>
    <x v="0"/>
    <x v="3"/>
    <x v="38"/>
    <x v="6"/>
    <x v="7"/>
    <x v="5"/>
    <x v="3"/>
    <x v="8"/>
    <x v="4"/>
    <x v="4"/>
    <x v="9"/>
    <x v="8"/>
  </r>
  <r>
    <x v="0"/>
    <s v="Kommunal"/>
    <x v="1"/>
    <x v="0"/>
    <x v="5"/>
    <x v="0"/>
    <x v="0"/>
    <x v="4"/>
    <x v="4"/>
    <x v="2"/>
    <x v="2"/>
    <x v="0"/>
    <x v="0"/>
    <x v="3"/>
    <x v="0"/>
    <x v="3"/>
    <x v="3"/>
    <x v="2"/>
    <x v="3"/>
    <x v="0"/>
    <x v="2"/>
    <x v="0"/>
    <x v="1"/>
    <x v="0"/>
    <x v="1"/>
    <x v="3"/>
    <x v="0"/>
    <x v="0"/>
    <x v="0"/>
    <x v="0"/>
    <x v="0"/>
    <x v="2"/>
    <x v="3"/>
    <x v="1"/>
    <x v="0"/>
    <x v="3"/>
    <x v="2"/>
    <x v="0"/>
    <x v="2"/>
    <x v="0"/>
    <x v="0"/>
    <x v="0"/>
    <x v="0"/>
    <x v="0"/>
    <x v="0"/>
    <x v="0"/>
    <x v="0"/>
    <x v="0"/>
    <x v="0"/>
    <x v="3"/>
    <x v="29"/>
    <x v="5"/>
    <x v="3"/>
    <x v="5"/>
    <x v="0"/>
    <x v="3"/>
    <x v="2"/>
    <x v="0"/>
    <x v="5"/>
    <x v="8"/>
  </r>
  <r>
    <x v="0"/>
    <s v="Kommunal"/>
    <x v="1"/>
    <x v="0"/>
    <x v="5"/>
    <x v="0"/>
    <x v="2"/>
    <x v="0"/>
    <x v="0"/>
    <x v="0"/>
    <x v="3"/>
    <x v="0"/>
    <x v="2"/>
    <x v="5"/>
    <x v="4"/>
    <x v="0"/>
    <x v="5"/>
    <x v="2"/>
    <x v="3"/>
    <x v="0"/>
    <x v="4"/>
    <x v="0"/>
    <x v="0"/>
    <x v="0"/>
    <x v="4"/>
    <x v="3"/>
    <x v="0"/>
    <x v="3"/>
    <x v="4"/>
    <x v="3"/>
    <x v="3"/>
    <x v="4"/>
    <x v="2"/>
    <x v="4"/>
    <x v="1"/>
    <x v="4"/>
    <x v="2"/>
    <x v="0"/>
    <x v="0"/>
    <x v="4"/>
    <x v="0"/>
    <x v="0"/>
    <x v="0"/>
    <x v="0"/>
    <x v="0"/>
    <x v="0"/>
    <x v="0"/>
    <x v="0"/>
    <x v="0"/>
    <x v="2"/>
    <x v="30"/>
    <x v="22"/>
    <x v="3"/>
    <x v="7"/>
    <x v="0"/>
    <x v="0"/>
    <x v="2"/>
    <x v="3"/>
    <x v="8"/>
    <x v="9"/>
  </r>
  <r>
    <x v="0"/>
    <s v="Kommunal"/>
    <x v="1"/>
    <x v="0"/>
    <x v="5"/>
    <x v="0"/>
    <x v="0"/>
    <x v="2"/>
    <x v="4"/>
    <x v="2"/>
    <x v="2"/>
    <x v="0"/>
    <x v="4"/>
    <x v="3"/>
    <x v="0"/>
    <x v="3"/>
    <x v="2"/>
    <x v="0"/>
    <x v="2"/>
    <x v="2"/>
    <x v="2"/>
    <x v="2"/>
    <x v="0"/>
    <x v="2"/>
    <x v="1"/>
    <x v="3"/>
    <x v="0"/>
    <x v="3"/>
    <x v="0"/>
    <x v="0"/>
    <x v="0"/>
    <x v="2"/>
    <x v="2"/>
    <x v="1"/>
    <x v="1"/>
    <x v="2"/>
    <x v="2"/>
    <x v="0"/>
    <x v="2"/>
    <x v="0"/>
    <x v="0"/>
    <x v="0"/>
    <x v="0"/>
    <x v="0"/>
    <x v="0"/>
    <x v="0"/>
    <x v="0"/>
    <x v="0"/>
    <x v="0"/>
    <x v="7"/>
    <x v="11"/>
    <x v="23"/>
    <x v="2"/>
    <x v="3"/>
    <x v="2"/>
    <x v="2"/>
    <x v="2"/>
    <x v="10"/>
    <x v="4"/>
    <x v="1"/>
  </r>
  <r>
    <x v="0"/>
    <s v="Kommunal"/>
    <x v="1"/>
    <x v="0"/>
    <x v="5"/>
    <x v="0"/>
    <x v="0"/>
    <x v="2"/>
    <x v="2"/>
    <x v="3"/>
    <x v="3"/>
    <x v="0"/>
    <x v="2"/>
    <x v="3"/>
    <x v="5"/>
    <x v="3"/>
    <x v="5"/>
    <x v="3"/>
    <x v="3"/>
    <x v="4"/>
    <x v="0"/>
    <x v="3"/>
    <x v="0"/>
    <x v="3"/>
    <x v="2"/>
    <x v="3"/>
    <x v="0"/>
    <x v="0"/>
    <x v="0"/>
    <x v="2"/>
    <x v="0"/>
    <x v="3"/>
    <x v="5"/>
    <x v="1"/>
    <x v="3"/>
    <x v="2"/>
    <x v="0"/>
    <x v="3"/>
    <x v="2"/>
    <x v="0"/>
    <x v="0"/>
    <x v="0"/>
    <x v="0"/>
    <x v="0"/>
    <x v="0"/>
    <x v="0"/>
    <x v="0"/>
    <x v="0"/>
    <x v="0"/>
    <x v="4"/>
    <x v="34"/>
    <x v="4"/>
    <x v="4"/>
    <x v="9"/>
    <x v="3"/>
    <x v="5"/>
    <x v="2"/>
    <x v="4"/>
    <x v="9"/>
    <x v="8"/>
  </r>
  <r>
    <x v="0"/>
    <s v="Kommunal"/>
    <x v="1"/>
    <x v="0"/>
    <x v="5"/>
    <x v="1"/>
    <x v="2"/>
    <x v="0"/>
    <x v="4"/>
    <x v="3"/>
    <x v="3"/>
    <x v="0"/>
    <x v="2"/>
    <x v="0"/>
    <x v="0"/>
    <x v="0"/>
    <x v="5"/>
    <x v="2"/>
    <x v="2"/>
    <x v="2"/>
    <x v="0"/>
    <x v="2"/>
    <x v="0"/>
    <x v="2"/>
    <x v="1"/>
    <x v="0"/>
    <x v="3"/>
    <x v="2"/>
    <x v="3"/>
    <x v="0"/>
    <x v="2"/>
    <x v="2"/>
    <x v="5"/>
    <x v="2"/>
    <x v="1"/>
    <x v="2"/>
    <x v="2"/>
    <x v="4"/>
    <x v="0"/>
    <x v="2"/>
    <x v="0"/>
    <x v="0"/>
    <x v="0"/>
    <x v="0"/>
    <x v="0"/>
    <x v="0"/>
    <x v="0"/>
    <x v="0"/>
    <x v="0"/>
    <x v="12"/>
    <x v="34"/>
    <x v="7"/>
    <x v="4"/>
    <x v="2"/>
    <x v="2"/>
    <x v="2"/>
    <x v="5"/>
    <x v="42"/>
    <x v="16"/>
    <x v="2"/>
  </r>
  <r>
    <x v="0"/>
    <s v="Kommunal"/>
    <x v="1"/>
    <x v="0"/>
    <x v="5"/>
    <x v="0"/>
    <x v="0"/>
    <x v="2"/>
    <x v="0"/>
    <x v="3"/>
    <x v="1"/>
    <x v="0"/>
    <x v="1"/>
    <x v="3"/>
    <x v="0"/>
    <x v="3"/>
    <x v="0"/>
    <x v="1"/>
    <x v="2"/>
    <x v="4"/>
    <x v="0"/>
    <x v="0"/>
    <x v="0"/>
    <x v="3"/>
    <x v="2"/>
    <x v="2"/>
    <x v="2"/>
    <x v="0"/>
    <x v="4"/>
    <x v="0"/>
    <x v="1"/>
    <x v="2"/>
    <x v="2"/>
    <x v="0"/>
    <x v="0"/>
    <x v="2"/>
    <x v="1"/>
    <x v="0"/>
    <x v="0"/>
    <x v="2"/>
    <x v="0"/>
    <x v="0"/>
    <x v="0"/>
    <x v="0"/>
    <x v="0"/>
    <x v="0"/>
    <x v="0"/>
    <x v="0"/>
    <x v="0"/>
    <x v="3"/>
    <x v="87"/>
    <x v="4"/>
    <x v="5"/>
    <x v="9"/>
    <x v="0"/>
    <x v="5"/>
    <x v="2"/>
    <x v="71"/>
    <x v="4"/>
    <x v="0"/>
  </r>
  <r>
    <x v="0"/>
    <s v="Kommunal"/>
    <x v="1"/>
    <x v="0"/>
    <x v="5"/>
    <x v="1"/>
    <x v="0"/>
    <x v="2"/>
    <x v="4"/>
    <x v="2"/>
    <x v="2"/>
    <x v="2"/>
    <x v="0"/>
    <x v="3"/>
    <x v="0"/>
    <x v="3"/>
    <x v="0"/>
    <x v="2"/>
    <x v="2"/>
    <x v="4"/>
    <x v="0"/>
    <x v="0"/>
    <x v="0"/>
    <x v="0"/>
    <x v="1"/>
    <x v="2"/>
    <x v="0"/>
    <x v="3"/>
    <x v="0"/>
    <x v="0"/>
    <x v="2"/>
    <x v="2"/>
    <x v="3"/>
    <x v="3"/>
    <x v="1"/>
    <x v="0"/>
    <x v="0"/>
    <x v="0"/>
    <x v="0"/>
    <x v="0"/>
    <x v="0"/>
    <x v="0"/>
    <x v="0"/>
    <x v="0"/>
    <x v="0"/>
    <x v="0"/>
    <x v="0"/>
    <x v="0"/>
    <x v="0"/>
    <x v="7"/>
    <x v="7"/>
    <x v="4"/>
    <x v="4"/>
    <x v="9"/>
    <x v="0"/>
    <x v="3"/>
    <x v="4"/>
    <x v="15"/>
    <x v="5"/>
    <x v="5"/>
  </r>
  <r>
    <x v="0"/>
    <s v="Kommunal"/>
    <x v="1"/>
    <x v="0"/>
    <x v="5"/>
    <x v="0"/>
    <x v="2"/>
    <x v="2"/>
    <x v="0"/>
    <x v="0"/>
    <x v="2"/>
    <x v="0"/>
    <x v="2"/>
    <x v="0"/>
    <x v="2"/>
    <x v="0"/>
    <x v="3"/>
    <x v="2"/>
    <x v="3"/>
    <x v="4"/>
    <x v="2"/>
    <x v="0"/>
    <x v="0"/>
    <x v="3"/>
    <x v="2"/>
    <x v="2"/>
    <x v="2"/>
    <x v="3"/>
    <x v="0"/>
    <x v="0"/>
    <x v="0"/>
    <x v="0"/>
    <x v="3"/>
    <x v="3"/>
    <x v="0"/>
    <x v="2"/>
    <x v="1"/>
    <x v="4"/>
    <x v="0"/>
    <x v="0"/>
    <x v="0"/>
    <x v="0"/>
    <x v="0"/>
    <x v="0"/>
    <x v="0"/>
    <x v="0"/>
    <x v="0"/>
    <x v="0"/>
    <x v="0"/>
    <x v="0"/>
    <x v="88"/>
    <x v="0"/>
    <x v="3"/>
    <x v="12"/>
    <x v="0"/>
    <x v="5"/>
    <x v="2"/>
    <x v="10"/>
    <x v="10"/>
    <x v="5"/>
  </r>
  <r>
    <x v="0"/>
    <s v="Kommunal"/>
    <x v="1"/>
    <x v="0"/>
    <x v="5"/>
    <x v="1"/>
    <x v="2"/>
    <x v="2"/>
    <x v="2"/>
    <x v="2"/>
    <x v="2"/>
    <x v="2"/>
    <x v="0"/>
    <x v="3"/>
    <x v="0"/>
    <x v="3"/>
    <x v="0"/>
    <x v="2"/>
    <x v="3"/>
    <x v="2"/>
    <x v="2"/>
    <x v="1"/>
    <x v="0"/>
    <x v="3"/>
    <x v="2"/>
    <x v="0"/>
    <x v="3"/>
    <x v="0"/>
    <x v="0"/>
    <x v="2"/>
    <x v="2"/>
    <x v="2"/>
    <x v="0"/>
    <x v="2"/>
    <x v="1"/>
    <x v="2"/>
    <x v="2"/>
    <x v="4"/>
    <x v="0"/>
    <x v="0"/>
    <x v="0"/>
    <x v="0"/>
    <x v="0"/>
    <x v="0"/>
    <x v="0"/>
    <x v="0"/>
    <x v="0"/>
    <x v="0"/>
    <x v="0"/>
    <x v="3"/>
    <x v="7"/>
    <x v="4"/>
    <x v="3"/>
    <x v="3"/>
    <x v="0"/>
    <x v="5"/>
    <x v="5"/>
    <x v="0"/>
    <x v="2"/>
    <x v="2"/>
  </r>
  <r>
    <x v="0"/>
    <s v="Kommunal"/>
    <x v="1"/>
    <x v="0"/>
    <x v="5"/>
    <x v="1"/>
    <x v="2"/>
    <x v="3"/>
    <x v="4"/>
    <x v="0"/>
    <x v="0"/>
    <x v="4"/>
    <x v="4"/>
    <x v="0"/>
    <x v="0"/>
    <x v="0"/>
    <x v="5"/>
    <x v="0"/>
    <x v="3"/>
    <x v="0"/>
    <x v="3"/>
    <x v="0"/>
    <x v="2"/>
    <x v="0"/>
    <x v="4"/>
    <x v="0"/>
    <x v="2"/>
    <x v="5"/>
    <x v="2"/>
    <x v="3"/>
    <x v="3"/>
    <x v="4"/>
    <x v="4"/>
    <x v="4"/>
    <x v="4"/>
    <x v="0"/>
    <x v="0"/>
    <x v="4"/>
    <x v="0"/>
    <x v="3"/>
    <x v="0"/>
    <x v="0"/>
    <x v="0"/>
    <x v="0"/>
    <x v="0"/>
    <x v="0"/>
    <x v="0"/>
    <x v="0"/>
    <x v="0"/>
    <x v="11"/>
    <x v="44"/>
    <x v="7"/>
    <x v="6"/>
    <x v="6"/>
    <x v="2"/>
    <x v="0"/>
    <x v="4"/>
    <x v="54"/>
    <x v="7"/>
    <x v="6"/>
  </r>
  <r>
    <x v="0"/>
    <s v="Kommunal"/>
    <x v="1"/>
    <x v="0"/>
    <x v="5"/>
    <x v="1"/>
    <x v="2"/>
    <x v="3"/>
    <x v="4"/>
    <x v="0"/>
    <x v="0"/>
    <x v="4"/>
    <x v="4"/>
    <x v="0"/>
    <x v="0"/>
    <x v="0"/>
    <x v="5"/>
    <x v="0"/>
    <x v="3"/>
    <x v="0"/>
    <x v="3"/>
    <x v="0"/>
    <x v="2"/>
    <x v="0"/>
    <x v="4"/>
    <x v="0"/>
    <x v="2"/>
    <x v="3"/>
    <x v="2"/>
    <x v="3"/>
    <x v="3"/>
    <x v="4"/>
    <x v="4"/>
    <x v="4"/>
    <x v="4"/>
    <x v="0"/>
    <x v="0"/>
    <x v="4"/>
    <x v="0"/>
    <x v="3"/>
    <x v="0"/>
    <x v="0"/>
    <x v="0"/>
    <x v="0"/>
    <x v="0"/>
    <x v="0"/>
    <x v="0"/>
    <x v="0"/>
    <x v="0"/>
    <x v="11"/>
    <x v="44"/>
    <x v="7"/>
    <x v="6"/>
    <x v="6"/>
    <x v="2"/>
    <x v="0"/>
    <x v="4"/>
    <x v="72"/>
    <x v="7"/>
    <x v="6"/>
  </r>
  <r>
    <x v="0"/>
    <s v="Kommunal"/>
    <x v="1"/>
    <x v="0"/>
    <x v="5"/>
    <x v="0"/>
    <x v="1"/>
    <x v="2"/>
    <x v="2"/>
    <x v="3"/>
    <x v="2"/>
    <x v="3"/>
    <x v="0"/>
    <x v="3"/>
    <x v="0"/>
    <x v="3"/>
    <x v="5"/>
    <x v="3"/>
    <x v="2"/>
    <x v="4"/>
    <x v="2"/>
    <x v="0"/>
    <x v="0"/>
    <x v="3"/>
    <x v="2"/>
    <x v="5"/>
    <x v="2"/>
    <x v="0"/>
    <x v="0"/>
    <x v="1"/>
    <x v="2"/>
    <x v="2"/>
    <x v="3"/>
    <x v="3"/>
    <x v="1"/>
    <x v="2"/>
    <x v="0"/>
    <x v="0"/>
    <x v="0"/>
    <x v="0"/>
    <x v="0"/>
    <x v="0"/>
    <x v="0"/>
    <x v="0"/>
    <x v="0"/>
    <x v="0"/>
    <x v="0"/>
    <x v="0"/>
    <x v="0"/>
    <x v="15"/>
    <x v="9"/>
    <x v="6"/>
    <x v="5"/>
    <x v="12"/>
    <x v="0"/>
    <x v="5"/>
    <x v="7"/>
    <x v="47"/>
    <x v="5"/>
    <x v="5"/>
  </r>
  <r>
    <x v="0"/>
    <s v="Kommunal"/>
    <x v="2"/>
    <x v="0"/>
    <x v="1"/>
    <x v="0"/>
    <x v="2"/>
    <x v="0"/>
    <x v="2"/>
    <x v="2"/>
    <x v="2"/>
    <x v="0"/>
    <x v="0"/>
    <x v="3"/>
    <x v="0"/>
    <x v="0"/>
    <x v="0"/>
    <x v="2"/>
    <x v="0"/>
    <x v="0"/>
    <x v="2"/>
    <x v="0"/>
    <x v="2"/>
    <x v="2"/>
    <x v="4"/>
    <x v="2"/>
    <x v="3"/>
    <x v="3"/>
    <x v="0"/>
    <x v="0"/>
    <x v="3"/>
    <x v="0"/>
    <x v="4"/>
    <x v="3"/>
    <x v="1"/>
    <x v="2"/>
    <x v="2"/>
    <x v="4"/>
    <x v="4"/>
    <x v="0"/>
    <x v="0"/>
    <x v="0"/>
    <x v="0"/>
    <x v="0"/>
    <x v="0"/>
    <x v="0"/>
    <x v="0"/>
    <x v="0"/>
    <x v="0"/>
    <x v="0"/>
    <x v="29"/>
    <x v="3"/>
    <x v="6"/>
    <x v="5"/>
    <x v="2"/>
    <x v="3"/>
    <x v="0"/>
    <x v="6"/>
    <x v="12"/>
    <x v="5"/>
  </r>
  <r>
    <x v="0"/>
    <s v="Kommunal"/>
    <x v="6"/>
    <x v="0"/>
    <x v="0"/>
    <x v="0"/>
    <x v="2"/>
    <x v="3"/>
    <x v="4"/>
    <x v="0"/>
    <x v="1"/>
    <x v="4"/>
    <x v="3"/>
    <x v="4"/>
    <x v="3"/>
    <x v="4"/>
    <x v="4"/>
    <x v="0"/>
    <x v="2"/>
    <x v="1"/>
    <x v="2"/>
    <x v="4"/>
    <x v="3"/>
    <x v="0"/>
    <x v="4"/>
    <x v="4"/>
    <x v="4"/>
    <x v="0"/>
    <x v="0"/>
    <x v="3"/>
    <x v="0"/>
    <x v="4"/>
    <x v="4"/>
    <x v="1"/>
    <x v="3"/>
    <x v="4"/>
    <x v="4"/>
    <x v="0"/>
    <x v="3"/>
    <x v="3"/>
    <x v="0"/>
    <x v="0"/>
    <x v="0"/>
    <x v="0"/>
    <x v="0"/>
    <x v="0"/>
    <x v="0"/>
    <x v="0"/>
    <x v="0"/>
    <x v="11"/>
    <x v="10"/>
    <x v="10"/>
    <x v="2"/>
    <x v="4"/>
    <x v="5"/>
    <x v="0"/>
    <x v="6"/>
    <x v="25"/>
    <x v="7"/>
    <x v="8"/>
  </r>
  <r>
    <x v="0"/>
    <s v="Kommunal"/>
    <x v="1"/>
    <x v="0"/>
    <x v="10"/>
    <x v="1"/>
    <x v="2"/>
    <x v="0"/>
    <x v="2"/>
    <x v="3"/>
    <x v="2"/>
    <x v="2"/>
    <x v="0"/>
    <x v="3"/>
    <x v="0"/>
    <x v="3"/>
    <x v="0"/>
    <x v="1"/>
    <x v="1"/>
    <x v="2"/>
    <x v="1"/>
    <x v="1"/>
    <x v="0"/>
    <x v="1"/>
    <x v="0"/>
    <x v="3"/>
    <x v="2"/>
    <x v="3"/>
    <x v="0"/>
    <x v="3"/>
    <x v="3"/>
    <x v="1"/>
    <x v="1"/>
    <x v="0"/>
    <x v="0"/>
    <x v="1"/>
    <x v="4"/>
    <x v="2"/>
    <x v="1"/>
    <x v="1"/>
    <x v="0"/>
    <x v="0"/>
    <x v="0"/>
    <x v="0"/>
    <x v="0"/>
    <x v="0"/>
    <x v="0"/>
    <x v="0"/>
    <x v="0"/>
    <x v="0"/>
    <x v="5"/>
    <x v="4"/>
    <x v="1"/>
    <x v="20"/>
    <x v="0"/>
    <x v="1"/>
    <x v="3"/>
    <x v="17"/>
    <x v="1"/>
    <x v="0"/>
  </r>
  <r>
    <x v="0"/>
    <s v="Kommunal"/>
    <x v="1"/>
    <x v="0"/>
    <x v="10"/>
    <x v="0"/>
    <x v="2"/>
    <x v="4"/>
    <x v="2"/>
    <x v="2"/>
    <x v="1"/>
    <x v="0"/>
    <x v="2"/>
    <x v="3"/>
    <x v="1"/>
    <x v="3"/>
    <x v="5"/>
    <x v="2"/>
    <x v="2"/>
    <x v="2"/>
    <x v="2"/>
    <x v="0"/>
    <x v="0"/>
    <x v="2"/>
    <x v="1"/>
    <x v="0"/>
    <x v="3"/>
    <x v="0"/>
    <x v="0"/>
    <x v="2"/>
    <x v="3"/>
    <x v="3"/>
    <x v="2"/>
    <x v="1"/>
    <x v="2"/>
    <x v="2"/>
    <x v="4"/>
    <x v="4"/>
    <x v="0"/>
    <x v="2"/>
    <x v="0"/>
    <x v="0"/>
    <x v="0"/>
    <x v="0"/>
    <x v="0"/>
    <x v="0"/>
    <x v="0"/>
    <x v="0"/>
    <x v="0"/>
    <x v="13"/>
    <x v="21"/>
    <x v="54"/>
    <x v="4"/>
    <x v="3"/>
    <x v="0"/>
    <x v="2"/>
    <x v="5"/>
    <x v="25"/>
    <x v="15"/>
    <x v="4"/>
  </r>
  <r>
    <x v="0"/>
    <s v="Kommunal"/>
    <x v="1"/>
    <x v="0"/>
    <x v="10"/>
    <x v="1"/>
    <x v="0"/>
    <x v="0"/>
    <x v="2"/>
    <x v="0"/>
    <x v="0"/>
    <x v="2"/>
    <x v="2"/>
    <x v="3"/>
    <x v="0"/>
    <x v="0"/>
    <x v="0"/>
    <x v="0"/>
    <x v="3"/>
    <x v="0"/>
    <x v="5"/>
    <x v="4"/>
    <x v="3"/>
    <x v="0"/>
    <x v="4"/>
    <x v="0"/>
    <x v="4"/>
    <x v="4"/>
    <x v="2"/>
    <x v="3"/>
    <x v="4"/>
    <x v="4"/>
    <x v="4"/>
    <x v="2"/>
    <x v="4"/>
    <x v="0"/>
    <x v="4"/>
    <x v="2"/>
    <x v="3"/>
    <x v="3"/>
    <x v="0"/>
    <x v="0"/>
    <x v="0"/>
    <x v="0"/>
    <x v="0"/>
    <x v="0"/>
    <x v="0"/>
    <x v="0"/>
    <x v="0"/>
    <x v="3"/>
    <x v="30"/>
    <x v="3"/>
    <x v="6"/>
    <x v="8"/>
    <x v="5"/>
    <x v="0"/>
    <x v="8"/>
    <x v="69"/>
    <x v="7"/>
    <x v="7"/>
  </r>
  <r>
    <x v="0"/>
    <s v="Kommunal"/>
    <x v="1"/>
    <x v="0"/>
    <x v="10"/>
    <x v="0"/>
    <x v="3"/>
    <x v="4"/>
    <x v="2"/>
    <x v="3"/>
    <x v="4"/>
    <x v="2"/>
    <x v="0"/>
    <x v="2"/>
    <x v="5"/>
    <x v="2"/>
    <x v="3"/>
    <x v="3"/>
    <x v="2"/>
    <x v="3"/>
    <x v="2"/>
    <x v="0"/>
    <x v="0"/>
    <x v="3"/>
    <x v="2"/>
    <x v="2"/>
    <x v="2"/>
    <x v="0"/>
    <x v="0"/>
    <x v="2"/>
    <x v="0"/>
    <x v="3"/>
    <x v="0"/>
    <x v="1"/>
    <x v="1"/>
    <x v="3"/>
    <x v="3"/>
    <x v="3"/>
    <x v="2"/>
    <x v="2"/>
    <x v="0"/>
    <x v="0"/>
    <x v="0"/>
    <x v="0"/>
    <x v="0"/>
    <x v="0"/>
    <x v="0"/>
    <x v="0"/>
    <x v="0"/>
    <x v="18"/>
    <x v="38"/>
    <x v="2"/>
    <x v="5"/>
    <x v="4"/>
    <x v="0"/>
    <x v="5"/>
    <x v="2"/>
    <x v="4"/>
    <x v="6"/>
    <x v="1"/>
  </r>
  <r>
    <x v="0"/>
    <s v="Kommunal"/>
    <x v="1"/>
    <x v="0"/>
    <x v="10"/>
    <x v="3"/>
    <x v="4"/>
    <x v="3"/>
    <x v="0"/>
    <x v="0"/>
    <x v="0"/>
    <x v="4"/>
    <x v="5"/>
    <x v="4"/>
    <x v="3"/>
    <x v="4"/>
    <x v="0"/>
    <x v="2"/>
    <x v="3"/>
    <x v="4"/>
    <x v="3"/>
    <x v="4"/>
    <x v="2"/>
    <x v="2"/>
    <x v="4"/>
    <x v="0"/>
    <x v="4"/>
    <x v="5"/>
    <x v="2"/>
    <x v="4"/>
    <x v="2"/>
    <x v="4"/>
    <x v="2"/>
    <x v="2"/>
    <x v="4"/>
    <x v="4"/>
    <x v="4"/>
    <x v="2"/>
    <x v="3"/>
    <x v="3"/>
    <x v="0"/>
    <x v="0"/>
    <x v="0"/>
    <x v="0"/>
    <x v="0"/>
    <x v="0"/>
    <x v="0"/>
    <x v="0"/>
    <x v="0"/>
    <x v="11"/>
    <x v="67"/>
    <x v="31"/>
    <x v="3"/>
    <x v="19"/>
    <x v="6"/>
    <x v="3"/>
    <x v="8"/>
    <x v="73"/>
    <x v="8"/>
    <x v="7"/>
  </r>
  <r>
    <x v="0"/>
    <s v="Kommunal"/>
    <x v="1"/>
    <x v="0"/>
    <x v="10"/>
    <x v="0"/>
    <x v="0"/>
    <x v="2"/>
    <x v="0"/>
    <x v="2"/>
    <x v="1"/>
    <x v="0"/>
    <x v="0"/>
    <x v="2"/>
    <x v="0"/>
    <x v="3"/>
    <x v="0"/>
    <x v="0"/>
    <x v="1"/>
    <x v="1"/>
    <x v="1"/>
    <x v="0"/>
    <x v="1"/>
    <x v="0"/>
    <x v="4"/>
    <x v="3"/>
    <x v="5"/>
    <x v="1"/>
    <x v="1"/>
    <x v="2"/>
    <x v="0"/>
    <x v="1"/>
    <x v="1"/>
    <x v="3"/>
    <x v="3"/>
    <x v="3"/>
    <x v="2"/>
    <x v="4"/>
    <x v="2"/>
    <x v="2"/>
    <x v="0"/>
    <x v="0"/>
    <x v="0"/>
    <x v="0"/>
    <x v="0"/>
    <x v="0"/>
    <x v="0"/>
    <x v="0"/>
    <x v="0"/>
    <x v="3"/>
    <x v="23"/>
    <x v="5"/>
    <x v="0"/>
    <x v="1"/>
    <x v="0"/>
    <x v="0"/>
    <x v="7"/>
    <x v="4"/>
    <x v="1"/>
    <x v="1"/>
  </r>
  <r>
    <x v="0"/>
    <s v="Kommunal"/>
    <x v="1"/>
    <x v="0"/>
    <x v="10"/>
    <x v="0"/>
    <x v="2"/>
    <x v="4"/>
    <x v="4"/>
    <x v="2"/>
    <x v="0"/>
    <x v="0"/>
    <x v="0"/>
    <x v="0"/>
    <x v="2"/>
    <x v="3"/>
    <x v="5"/>
    <x v="2"/>
    <x v="3"/>
    <x v="4"/>
    <x v="4"/>
    <x v="2"/>
    <x v="0"/>
    <x v="0"/>
    <x v="4"/>
    <x v="0"/>
    <x v="0"/>
    <x v="0"/>
    <x v="0"/>
    <x v="2"/>
    <x v="0"/>
    <x v="2"/>
    <x v="0"/>
    <x v="3"/>
    <x v="3"/>
    <x v="0"/>
    <x v="2"/>
    <x v="4"/>
    <x v="4"/>
    <x v="0"/>
    <x v="0"/>
    <x v="0"/>
    <x v="0"/>
    <x v="0"/>
    <x v="0"/>
    <x v="0"/>
    <x v="0"/>
    <x v="0"/>
    <x v="0"/>
    <x v="0"/>
    <x v="24"/>
    <x v="34"/>
    <x v="3"/>
    <x v="11"/>
    <x v="2"/>
    <x v="0"/>
    <x v="0"/>
    <x v="4"/>
    <x v="2"/>
    <x v="1"/>
  </r>
  <r>
    <x v="0"/>
    <s v="Kommunal"/>
    <x v="1"/>
    <x v="0"/>
    <x v="10"/>
    <x v="1"/>
    <x v="2"/>
    <x v="2"/>
    <x v="2"/>
    <x v="3"/>
    <x v="4"/>
    <x v="3"/>
    <x v="0"/>
    <x v="3"/>
    <x v="0"/>
    <x v="3"/>
    <x v="3"/>
    <x v="2"/>
    <x v="3"/>
    <x v="4"/>
    <x v="2"/>
    <x v="0"/>
    <x v="0"/>
    <x v="3"/>
    <x v="2"/>
    <x v="2"/>
    <x v="0"/>
    <x v="0"/>
    <x v="0"/>
    <x v="2"/>
    <x v="0"/>
    <x v="2"/>
    <x v="3"/>
    <x v="1"/>
    <x v="1"/>
    <x v="2"/>
    <x v="2"/>
    <x v="4"/>
    <x v="0"/>
    <x v="0"/>
    <x v="0"/>
    <x v="0"/>
    <x v="0"/>
    <x v="0"/>
    <x v="0"/>
    <x v="0"/>
    <x v="0"/>
    <x v="0"/>
    <x v="0"/>
    <x v="3"/>
    <x v="50"/>
    <x v="5"/>
    <x v="3"/>
    <x v="12"/>
    <x v="0"/>
    <x v="5"/>
    <x v="4"/>
    <x v="4"/>
    <x v="5"/>
    <x v="1"/>
  </r>
  <r>
    <x v="0"/>
    <s v="Kommunal"/>
    <x v="1"/>
    <x v="0"/>
    <x v="10"/>
    <x v="1"/>
    <x v="3"/>
    <x v="4"/>
    <x v="2"/>
    <x v="3"/>
    <x v="2"/>
    <x v="4"/>
    <x v="2"/>
    <x v="2"/>
    <x v="5"/>
    <x v="2"/>
    <x v="4"/>
    <x v="2"/>
    <x v="3"/>
    <x v="3"/>
    <x v="4"/>
    <x v="0"/>
    <x v="2"/>
    <x v="3"/>
    <x v="1"/>
    <x v="2"/>
    <x v="3"/>
    <x v="3"/>
    <x v="0"/>
    <x v="3"/>
    <x v="4"/>
    <x v="0"/>
    <x v="3"/>
    <x v="1"/>
    <x v="1"/>
    <x v="2"/>
    <x v="0"/>
    <x v="2"/>
    <x v="0"/>
    <x v="0"/>
    <x v="0"/>
    <x v="0"/>
    <x v="0"/>
    <x v="0"/>
    <x v="0"/>
    <x v="0"/>
    <x v="0"/>
    <x v="0"/>
    <x v="0"/>
    <x v="18"/>
    <x v="85"/>
    <x v="9"/>
    <x v="3"/>
    <x v="17"/>
    <x v="2"/>
    <x v="4"/>
    <x v="0"/>
    <x v="9"/>
    <x v="10"/>
    <x v="1"/>
  </r>
  <r>
    <x v="0"/>
    <s v="Kommunal"/>
    <x v="1"/>
    <x v="0"/>
    <x v="10"/>
    <x v="0"/>
    <x v="3"/>
    <x v="4"/>
    <x v="1"/>
    <x v="4"/>
    <x v="4"/>
    <x v="4"/>
    <x v="4"/>
    <x v="0"/>
    <x v="5"/>
    <x v="2"/>
    <x v="3"/>
    <x v="2"/>
    <x v="3"/>
    <x v="2"/>
    <x v="4"/>
    <x v="0"/>
    <x v="0"/>
    <x v="4"/>
    <x v="3"/>
    <x v="2"/>
    <x v="2"/>
    <x v="4"/>
    <x v="2"/>
    <x v="1"/>
    <x v="0"/>
    <x v="3"/>
    <x v="3"/>
    <x v="3"/>
    <x v="0"/>
    <x v="4"/>
    <x v="4"/>
    <x v="2"/>
    <x v="3"/>
    <x v="0"/>
    <x v="0"/>
    <x v="0"/>
    <x v="0"/>
    <x v="0"/>
    <x v="0"/>
    <x v="0"/>
    <x v="0"/>
    <x v="0"/>
    <x v="0"/>
    <x v="17"/>
    <x v="15"/>
    <x v="11"/>
    <x v="3"/>
    <x v="14"/>
    <x v="0"/>
    <x v="9"/>
    <x v="2"/>
    <x v="14"/>
    <x v="13"/>
    <x v="5"/>
  </r>
  <r>
    <x v="0"/>
    <s v="Kommunal"/>
    <x v="1"/>
    <x v="0"/>
    <x v="10"/>
    <x v="0"/>
    <x v="2"/>
    <x v="0"/>
    <x v="0"/>
    <x v="2"/>
    <x v="2"/>
    <x v="0"/>
    <x v="4"/>
    <x v="5"/>
    <x v="2"/>
    <x v="0"/>
    <x v="0"/>
    <x v="2"/>
    <x v="2"/>
    <x v="4"/>
    <x v="0"/>
    <x v="0"/>
    <x v="0"/>
    <x v="2"/>
    <x v="1"/>
    <x v="2"/>
    <x v="2"/>
    <x v="0"/>
    <x v="0"/>
    <x v="0"/>
    <x v="0"/>
    <x v="0"/>
    <x v="0"/>
    <x v="2"/>
    <x v="1"/>
    <x v="3"/>
    <x v="4"/>
    <x v="4"/>
    <x v="2"/>
    <x v="0"/>
    <x v="0"/>
    <x v="0"/>
    <x v="0"/>
    <x v="0"/>
    <x v="0"/>
    <x v="0"/>
    <x v="0"/>
    <x v="0"/>
    <x v="0"/>
    <x v="2"/>
    <x v="11"/>
    <x v="15"/>
    <x v="4"/>
    <x v="9"/>
    <x v="0"/>
    <x v="2"/>
    <x v="2"/>
    <x v="0"/>
    <x v="0"/>
    <x v="2"/>
  </r>
  <r>
    <x v="0"/>
    <s v="Kommunal"/>
    <x v="1"/>
    <x v="0"/>
    <x v="10"/>
    <x v="0"/>
    <x v="2"/>
    <x v="1"/>
    <x v="2"/>
    <x v="3"/>
    <x v="3"/>
    <x v="2"/>
    <x v="0"/>
    <x v="0"/>
    <x v="0"/>
    <x v="3"/>
    <x v="0"/>
    <x v="2"/>
    <x v="3"/>
    <x v="4"/>
    <x v="0"/>
    <x v="0"/>
    <x v="0"/>
    <x v="0"/>
    <x v="1"/>
    <x v="2"/>
    <x v="3"/>
    <x v="3"/>
    <x v="0"/>
    <x v="3"/>
    <x v="2"/>
    <x v="2"/>
    <x v="0"/>
    <x v="3"/>
    <x v="1"/>
    <x v="0"/>
    <x v="4"/>
    <x v="0"/>
    <x v="4"/>
    <x v="3"/>
    <x v="0"/>
    <x v="0"/>
    <x v="0"/>
    <x v="0"/>
    <x v="0"/>
    <x v="0"/>
    <x v="0"/>
    <x v="0"/>
    <x v="0"/>
    <x v="16"/>
    <x v="7"/>
    <x v="6"/>
    <x v="3"/>
    <x v="9"/>
    <x v="0"/>
    <x v="3"/>
    <x v="0"/>
    <x v="6"/>
    <x v="2"/>
    <x v="5"/>
  </r>
  <r>
    <x v="0"/>
    <s v="Kommunal"/>
    <x v="1"/>
    <x v="0"/>
    <x v="10"/>
    <x v="0"/>
    <x v="2"/>
    <x v="2"/>
    <x v="0"/>
    <x v="2"/>
    <x v="2"/>
    <x v="0"/>
    <x v="0"/>
    <x v="3"/>
    <x v="0"/>
    <x v="0"/>
    <x v="0"/>
    <x v="2"/>
    <x v="2"/>
    <x v="2"/>
    <x v="2"/>
    <x v="1"/>
    <x v="0"/>
    <x v="2"/>
    <x v="0"/>
    <x v="2"/>
    <x v="0"/>
    <x v="3"/>
    <x v="0"/>
    <x v="0"/>
    <x v="2"/>
    <x v="0"/>
    <x v="0"/>
    <x v="2"/>
    <x v="1"/>
    <x v="2"/>
    <x v="2"/>
    <x v="4"/>
    <x v="4"/>
    <x v="1"/>
    <x v="0"/>
    <x v="0"/>
    <x v="0"/>
    <x v="0"/>
    <x v="0"/>
    <x v="0"/>
    <x v="0"/>
    <x v="0"/>
    <x v="0"/>
    <x v="0"/>
    <x v="29"/>
    <x v="3"/>
    <x v="4"/>
    <x v="3"/>
    <x v="0"/>
    <x v="2"/>
    <x v="4"/>
    <x v="15"/>
    <x v="0"/>
    <x v="2"/>
  </r>
  <r>
    <x v="0"/>
    <s v="Kommunal"/>
    <x v="1"/>
    <x v="0"/>
    <x v="10"/>
    <x v="1"/>
    <x v="2"/>
    <x v="0"/>
    <x v="2"/>
    <x v="3"/>
    <x v="3"/>
    <x v="0"/>
    <x v="2"/>
    <x v="3"/>
    <x v="0"/>
    <x v="3"/>
    <x v="0"/>
    <x v="3"/>
    <x v="4"/>
    <x v="4"/>
    <x v="2"/>
    <x v="1"/>
    <x v="1"/>
    <x v="2"/>
    <x v="2"/>
    <x v="2"/>
    <x v="3"/>
    <x v="3"/>
    <x v="0"/>
    <x v="0"/>
    <x v="2"/>
    <x v="2"/>
    <x v="2"/>
    <x v="3"/>
    <x v="3"/>
    <x v="2"/>
    <x v="2"/>
    <x v="4"/>
    <x v="0"/>
    <x v="2"/>
    <x v="0"/>
    <x v="0"/>
    <x v="0"/>
    <x v="0"/>
    <x v="0"/>
    <x v="0"/>
    <x v="0"/>
    <x v="0"/>
    <x v="0"/>
    <x v="0"/>
    <x v="34"/>
    <x v="4"/>
    <x v="7"/>
    <x v="12"/>
    <x v="1"/>
    <x v="4"/>
    <x v="0"/>
    <x v="15"/>
    <x v="4"/>
    <x v="1"/>
  </r>
  <r>
    <x v="0"/>
    <s v="Kommunal"/>
    <x v="1"/>
    <x v="0"/>
    <x v="10"/>
    <x v="0"/>
    <x v="0"/>
    <x v="2"/>
    <x v="2"/>
    <x v="2"/>
    <x v="2"/>
    <x v="2"/>
    <x v="2"/>
    <x v="5"/>
    <x v="5"/>
    <x v="3"/>
    <x v="0"/>
    <x v="3"/>
    <x v="3"/>
    <x v="3"/>
    <x v="2"/>
    <x v="3"/>
    <x v="0"/>
    <x v="4"/>
    <x v="2"/>
    <x v="2"/>
    <x v="2"/>
    <x v="0"/>
    <x v="0"/>
    <x v="2"/>
    <x v="0"/>
    <x v="3"/>
    <x v="0"/>
    <x v="1"/>
    <x v="1"/>
    <x v="3"/>
    <x v="0"/>
    <x v="2"/>
    <x v="4"/>
    <x v="4"/>
    <x v="0"/>
    <x v="0"/>
    <x v="0"/>
    <x v="0"/>
    <x v="0"/>
    <x v="0"/>
    <x v="0"/>
    <x v="0"/>
    <x v="0"/>
    <x v="4"/>
    <x v="2"/>
    <x v="6"/>
    <x v="4"/>
    <x v="4"/>
    <x v="3"/>
    <x v="8"/>
    <x v="2"/>
    <x v="4"/>
    <x v="6"/>
    <x v="1"/>
  </r>
  <r>
    <x v="0"/>
    <s v="Kommunal"/>
    <x v="1"/>
    <x v="0"/>
    <x v="10"/>
    <x v="1"/>
    <x v="2"/>
    <x v="2"/>
    <x v="0"/>
    <x v="1"/>
    <x v="2"/>
    <x v="2"/>
    <x v="0"/>
    <x v="0"/>
    <x v="0"/>
    <x v="3"/>
    <x v="4"/>
    <x v="1"/>
    <x v="3"/>
    <x v="3"/>
    <x v="2"/>
    <x v="0"/>
    <x v="0"/>
    <x v="1"/>
    <x v="0"/>
    <x v="2"/>
    <x v="3"/>
    <x v="2"/>
    <x v="4"/>
    <x v="0"/>
    <x v="0"/>
    <x v="2"/>
    <x v="3"/>
    <x v="1"/>
    <x v="3"/>
    <x v="2"/>
    <x v="4"/>
    <x v="4"/>
    <x v="3"/>
    <x v="0"/>
    <x v="0"/>
    <x v="0"/>
    <x v="0"/>
    <x v="0"/>
    <x v="0"/>
    <x v="0"/>
    <x v="0"/>
    <x v="0"/>
    <x v="0"/>
    <x v="0"/>
    <x v="66"/>
    <x v="34"/>
    <x v="3"/>
    <x v="4"/>
    <x v="0"/>
    <x v="1"/>
    <x v="0"/>
    <x v="39"/>
    <x v="5"/>
    <x v="8"/>
  </r>
  <r>
    <x v="0"/>
    <s v="Kommunal"/>
    <x v="1"/>
    <x v="0"/>
    <x v="10"/>
    <x v="1"/>
    <x v="0"/>
    <x v="0"/>
    <x v="3"/>
    <x v="2"/>
    <x v="3"/>
    <x v="4"/>
    <x v="2"/>
    <x v="3"/>
    <x v="2"/>
    <x v="0"/>
    <x v="5"/>
    <x v="2"/>
    <x v="2"/>
    <x v="4"/>
    <x v="2"/>
    <x v="4"/>
    <x v="3"/>
    <x v="2"/>
    <x v="2"/>
    <x v="0"/>
    <x v="3"/>
    <x v="3"/>
    <x v="0"/>
    <x v="3"/>
    <x v="3"/>
    <x v="4"/>
    <x v="4"/>
    <x v="2"/>
    <x v="3"/>
    <x v="0"/>
    <x v="3"/>
    <x v="3"/>
    <x v="2"/>
    <x v="2"/>
    <x v="0"/>
    <x v="0"/>
    <x v="0"/>
    <x v="0"/>
    <x v="0"/>
    <x v="0"/>
    <x v="0"/>
    <x v="0"/>
    <x v="0"/>
    <x v="13"/>
    <x v="36"/>
    <x v="7"/>
    <x v="4"/>
    <x v="12"/>
    <x v="5"/>
    <x v="4"/>
    <x v="5"/>
    <x v="17"/>
    <x v="7"/>
    <x v="4"/>
  </r>
  <r>
    <x v="0"/>
    <s v="Kommunal"/>
    <x v="1"/>
    <x v="0"/>
    <x v="10"/>
    <x v="1"/>
    <x v="0"/>
    <x v="2"/>
    <x v="2"/>
    <x v="2"/>
    <x v="2"/>
    <x v="2"/>
    <x v="0"/>
    <x v="0"/>
    <x v="5"/>
    <x v="3"/>
    <x v="0"/>
    <x v="3"/>
    <x v="3"/>
    <x v="3"/>
    <x v="2"/>
    <x v="0"/>
    <x v="2"/>
    <x v="3"/>
    <x v="2"/>
    <x v="2"/>
    <x v="3"/>
    <x v="0"/>
    <x v="0"/>
    <x v="3"/>
    <x v="0"/>
    <x v="2"/>
    <x v="3"/>
    <x v="3"/>
    <x v="1"/>
    <x v="2"/>
    <x v="0"/>
    <x v="3"/>
    <x v="0"/>
    <x v="2"/>
    <x v="0"/>
    <x v="0"/>
    <x v="0"/>
    <x v="0"/>
    <x v="0"/>
    <x v="0"/>
    <x v="0"/>
    <x v="0"/>
    <x v="0"/>
    <x v="4"/>
    <x v="7"/>
    <x v="4"/>
    <x v="4"/>
    <x v="4"/>
    <x v="2"/>
    <x v="5"/>
    <x v="0"/>
    <x v="25"/>
    <x v="5"/>
    <x v="5"/>
  </r>
  <r>
    <x v="0"/>
    <s v="Kommunal"/>
    <x v="1"/>
    <x v="0"/>
    <x v="10"/>
    <x v="1"/>
    <x v="0"/>
    <x v="0"/>
    <x v="0"/>
    <x v="2"/>
    <x v="2"/>
    <x v="3"/>
    <x v="0"/>
    <x v="3"/>
    <x v="2"/>
    <x v="3"/>
    <x v="5"/>
    <x v="0"/>
    <x v="3"/>
    <x v="2"/>
    <x v="1"/>
    <x v="0"/>
    <x v="2"/>
    <x v="3"/>
    <x v="2"/>
    <x v="2"/>
    <x v="4"/>
    <x v="0"/>
    <x v="0"/>
    <x v="2"/>
    <x v="0"/>
    <x v="3"/>
    <x v="5"/>
    <x v="1"/>
    <x v="1"/>
    <x v="2"/>
    <x v="0"/>
    <x v="4"/>
    <x v="2"/>
    <x v="2"/>
    <x v="0"/>
    <x v="0"/>
    <x v="0"/>
    <x v="0"/>
    <x v="0"/>
    <x v="0"/>
    <x v="0"/>
    <x v="0"/>
    <x v="0"/>
    <x v="0"/>
    <x v="5"/>
    <x v="35"/>
    <x v="6"/>
    <x v="20"/>
    <x v="2"/>
    <x v="5"/>
    <x v="5"/>
    <x v="4"/>
    <x v="9"/>
    <x v="1"/>
  </r>
  <r>
    <x v="0"/>
    <s v="Kommunal"/>
    <x v="1"/>
    <x v="0"/>
    <x v="10"/>
    <x v="0"/>
    <x v="3"/>
    <x v="4"/>
    <x v="1"/>
    <x v="2"/>
    <x v="1"/>
    <x v="0"/>
    <x v="1"/>
    <x v="1"/>
    <x v="0"/>
    <x v="3"/>
    <x v="3"/>
    <x v="1"/>
    <x v="0"/>
    <x v="1"/>
    <x v="1"/>
    <x v="1"/>
    <x v="1"/>
    <x v="1"/>
    <x v="0"/>
    <x v="2"/>
    <x v="2"/>
    <x v="0"/>
    <x v="0"/>
    <x v="2"/>
    <x v="0"/>
    <x v="0"/>
    <x v="1"/>
    <x v="0"/>
    <x v="2"/>
    <x v="2"/>
    <x v="2"/>
    <x v="4"/>
    <x v="2"/>
    <x v="4"/>
    <x v="0"/>
    <x v="0"/>
    <x v="0"/>
    <x v="0"/>
    <x v="0"/>
    <x v="0"/>
    <x v="0"/>
    <x v="0"/>
    <x v="0"/>
    <x v="17"/>
    <x v="27"/>
    <x v="40"/>
    <x v="0"/>
    <x v="1"/>
    <x v="1"/>
    <x v="1"/>
    <x v="2"/>
    <x v="4"/>
    <x v="14"/>
    <x v="3"/>
  </r>
  <r>
    <x v="0"/>
    <s v="Kommunal"/>
    <x v="1"/>
    <x v="0"/>
    <x v="10"/>
    <x v="0"/>
    <x v="3"/>
    <x v="2"/>
    <x v="3"/>
    <x v="2"/>
    <x v="2"/>
    <x v="2"/>
    <x v="4"/>
    <x v="3"/>
    <x v="0"/>
    <x v="2"/>
    <x v="0"/>
    <x v="4"/>
    <x v="4"/>
    <x v="3"/>
    <x v="2"/>
    <x v="2"/>
    <x v="0"/>
    <x v="4"/>
    <x v="3"/>
    <x v="2"/>
    <x v="0"/>
    <x v="0"/>
    <x v="0"/>
    <x v="2"/>
    <x v="0"/>
    <x v="3"/>
    <x v="5"/>
    <x v="1"/>
    <x v="3"/>
    <x v="2"/>
    <x v="2"/>
    <x v="3"/>
    <x v="2"/>
    <x v="2"/>
    <x v="0"/>
    <x v="0"/>
    <x v="0"/>
    <x v="0"/>
    <x v="0"/>
    <x v="0"/>
    <x v="0"/>
    <x v="0"/>
    <x v="0"/>
    <x v="18"/>
    <x v="56"/>
    <x v="9"/>
    <x v="8"/>
    <x v="4"/>
    <x v="2"/>
    <x v="9"/>
    <x v="4"/>
    <x v="4"/>
    <x v="9"/>
    <x v="8"/>
  </r>
  <r>
    <x v="0"/>
    <s v="Kommunal"/>
    <x v="1"/>
    <x v="0"/>
    <x v="10"/>
    <x v="1"/>
    <x v="4"/>
    <x v="0"/>
    <x v="0"/>
    <x v="3"/>
    <x v="2"/>
    <x v="0"/>
    <x v="0"/>
    <x v="3"/>
    <x v="0"/>
    <x v="3"/>
    <x v="0"/>
    <x v="3"/>
    <x v="2"/>
    <x v="2"/>
    <x v="0"/>
    <x v="4"/>
    <x v="3"/>
    <x v="2"/>
    <x v="1"/>
    <x v="0"/>
    <x v="0"/>
    <x v="4"/>
    <x v="0"/>
    <x v="4"/>
    <x v="4"/>
    <x v="0"/>
    <x v="2"/>
    <x v="3"/>
    <x v="1"/>
    <x v="2"/>
    <x v="3"/>
    <x v="3"/>
    <x v="2"/>
    <x v="2"/>
    <x v="0"/>
    <x v="0"/>
    <x v="0"/>
    <x v="0"/>
    <x v="0"/>
    <x v="0"/>
    <x v="0"/>
    <x v="0"/>
    <x v="0"/>
    <x v="12"/>
    <x v="39"/>
    <x v="4"/>
    <x v="5"/>
    <x v="2"/>
    <x v="5"/>
    <x v="2"/>
    <x v="0"/>
    <x v="57"/>
    <x v="3"/>
    <x v="5"/>
  </r>
  <r>
    <x v="0"/>
    <s v="Kommunal"/>
    <x v="3"/>
    <x v="0"/>
    <x v="1"/>
    <x v="1"/>
    <x v="2"/>
    <x v="2"/>
    <x v="2"/>
    <x v="2"/>
    <x v="2"/>
    <x v="2"/>
    <x v="0"/>
    <x v="2"/>
    <x v="5"/>
    <x v="3"/>
    <x v="3"/>
    <x v="3"/>
    <x v="2"/>
    <x v="3"/>
    <x v="2"/>
    <x v="0"/>
    <x v="0"/>
    <x v="2"/>
    <x v="1"/>
    <x v="3"/>
    <x v="0"/>
    <x v="0"/>
    <x v="0"/>
    <x v="2"/>
    <x v="2"/>
    <x v="2"/>
    <x v="3"/>
    <x v="0"/>
    <x v="0"/>
    <x v="2"/>
    <x v="2"/>
    <x v="2"/>
    <x v="4"/>
    <x v="0"/>
    <x v="0"/>
    <x v="0"/>
    <x v="0"/>
    <x v="0"/>
    <x v="0"/>
    <x v="0"/>
    <x v="0"/>
    <x v="0"/>
    <x v="0"/>
    <x v="3"/>
    <x v="7"/>
    <x v="29"/>
    <x v="5"/>
    <x v="4"/>
    <x v="0"/>
    <x v="2"/>
    <x v="2"/>
    <x v="0"/>
    <x v="5"/>
    <x v="0"/>
  </r>
  <r>
    <x v="0"/>
    <s v="Kommunal"/>
    <x v="8"/>
    <x v="0"/>
    <x v="5"/>
    <x v="1"/>
    <x v="2"/>
    <x v="3"/>
    <x v="4"/>
    <x v="0"/>
    <x v="0"/>
    <x v="4"/>
    <x v="3"/>
    <x v="0"/>
    <x v="3"/>
    <x v="4"/>
    <x v="4"/>
    <x v="3"/>
    <x v="4"/>
    <x v="0"/>
    <x v="4"/>
    <x v="2"/>
    <x v="0"/>
    <x v="0"/>
    <x v="1"/>
    <x v="2"/>
    <x v="3"/>
    <x v="0"/>
    <x v="0"/>
    <x v="3"/>
    <x v="4"/>
    <x v="4"/>
    <x v="4"/>
    <x v="3"/>
    <x v="4"/>
    <x v="4"/>
    <x v="4"/>
    <x v="2"/>
    <x v="3"/>
    <x v="0"/>
    <x v="0"/>
    <x v="0"/>
    <x v="0"/>
    <x v="0"/>
    <x v="0"/>
    <x v="0"/>
    <x v="0"/>
    <x v="0"/>
    <x v="0"/>
    <x v="11"/>
    <x v="10"/>
    <x v="31"/>
    <x v="7"/>
    <x v="7"/>
    <x v="2"/>
    <x v="3"/>
    <x v="0"/>
    <x v="18"/>
    <x v="7"/>
    <x v="9"/>
  </r>
  <r>
    <x v="0"/>
    <s v="Kommunal"/>
    <x v="8"/>
    <x v="0"/>
    <x v="5"/>
    <x v="0"/>
    <x v="2"/>
    <x v="2"/>
    <x v="0"/>
    <x v="2"/>
    <x v="2"/>
    <x v="0"/>
    <x v="2"/>
    <x v="3"/>
    <x v="0"/>
    <x v="3"/>
    <x v="3"/>
    <x v="4"/>
    <x v="2"/>
    <x v="3"/>
    <x v="2"/>
    <x v="0"/>
    <x v="0"/>
    <x v="3"/>
    <x v="2"/>
    <x v="0"/>
    <x v="0"/>
    <x v="0"/>
    <x v="0"/>
    <x v="2"/>
    <x v="0"/>
    <x v="3"/>
    <x v="5"/>
    <x v="3"/>
    <x v="1"/>
    <x v="3"/>
    <x v="0"/>
    <x v="3"/>
    <x v="2"/>
    <x v="2"/>
    <x v="0"/>
    <x v="0"/>
    <x v="0"/>
    <x v="0"/>
    <x v="0"/>
    <x v="0"/>
    <x v="0"/>
    <x v="0"/>
    <x v="0"/>
    <x v="0"/>
    <x v="34"/>
    <x v="5"/>
    <x v="7"/>
    <x v="4"/>
    <x v="0"/>
    <x v="5"/>
    <x v="0"/>
    <x v="4"/>
    <x v="9"/>
    <x v="5"/>
  </r>
  <r>
    <x v="0"/>
    <s v="Kommunal"/>
    <x v="8"/>
    <x v="0"/>
    <x v="5"/>
    <x v="1"/>
    <x v="0"/>
    <x v="0"/>
    <x v="0"/>
    <x v="2"/>
    <x v="3"/>
    <x v="2"/>
    <x v="2"/>
    <x v="0"/>
    <x v="2"/>
    <x v="3"/>
    <x v="0"/>
    <x v="2"/>
    <x v="2"/>
    <x v="0"/>
    <x v="4"/>
    <x v="2"/>
    <x v="2"/>
    <x v="2"/>
    <x v="1"/>
    <x v="0"/>
    <x v="3"/>
    <x v="2"/>
    <x v="4"/>
    <x v="0"/>
    <x v="3"/>
    <x v="0"/>
    <x v="0"/>
    <x v="2"/>
    <x v="4"/>
    <x v="0"/>
    <x v="0"/>
    <x v="3"/>
    <x v="4"/>
    <x v="2"/>
    <x v="0"/>
    <x v="0"/>
    <x v="0"/>
    <x v="0"/>
    <x v="0"/>
    <x v="0"/>
    <x v="0"/>
    <x v="0"/>
    <x v="0"/>
    <x v="0"/>
    <x v="4"/>
    <x v="35"/>
    <x v="4"/>
    <x v="7"/>
    <x v="7"/>
    <x v="2"/>
    <x v="5"/>
    <x v="46"/>
    <x v="0"/>
    <x v="7"/>
  </r>
  <r>
    <x v="0"/>
    <s v="Kommunal"/>
    <x v="8"/>
    <x v="0"/>
    <x v="5"/>
    <x v="0"/>
    <x v="0"/>
    <x v="1"/>
    <x v="2"/>
    <x v="3"/>
    <x v="2"/>
    <x v="3"/>
    <x v="2"/>
    <x v="0"/>
    <x v="0"/>
    <x v="3"/>
    <x v="3"/>
    <x v="2"/>
    <x v="4"/>
    <x v="4"/>
    <x v="0"/>
    <x v="2"/>
    <x v="0"/>
    <x v="3"/>
    <x v="2"/>
    <x v="2"/>
    <x v="2"/>
    <x v="0"/>
    <x v="0"/>
    <x v="4"/>
    <x v="0"/>
    <x v="0"/>
    <x v="2"/>
    <x v="1"/>
    <x v="2"/>
    <x v="2"/>
    <x v="2"/>
    <x v="0"/>
    <x v="0"/>
    <x v="0"/>
    <x v="0"/>
    <x v="0"/>
    <x v="0"/>
    <x v="0"/>
    <x v="0"/>
    <x v="0"/>
    <x v="0"/>
    <x v="0"/>
    <x v="0"/>
    <x v="15"/>
    <x v="58"/>
    <x v="4"/>
    <x v="9"/>
    <x v="9"/>
    <x v="2"/>
    <x v="5"/>
    <x v="2"/>
    <x v="12"/>
    <x v="3"/>
    <x v="4"/>
  </r>
  <r>
    <x v="0"/>
    <s v="Kommunal"/>
    <x v="8"/>
    <x v="0"/>
    <x v="5"/>
    <x v="0"/>
    <x v="0"/>
    <x v="4"/>
    <x v="1"/>
    <x v="2"/>
    <x v="4"/>
    <x v="2"/>
    <x v="5"/>
    <x v="3"/>
    <x v="0"/>
    <x v="2"/>
    <x v="2"/>
    <x v="3"/>
    <x v="4"/>
    <x v="4"/>
    <x v="4"/>
    <x v="0"/>
    <x v="1"/>
    <x v="3"/>
    <x v="2"/>
    <x v="3"/>
    <x v="0"/>
    <x v="0"/>
    <x v="0"/>
    <x v="2"/>
    <x v="0"/>
    <x v="0"/>
    <x v="0"/>
    <x v="3"/>
    <x v="2"/>
    <x v="2"/>
    <x v="2"/>
    <x v="0"/>
    <x v="2"/>
    <x v="2"/>
    <x v="0"/>
    <x v="0"/>
    <x v="0"/>
    <x v="0"/>
    <x v="0"/>
    <x v="0"/>
    <x v="0"/>
    <x v="0"/>
    <x v="0"/>
    <x v="10"/>
    <x v="89"/>
    <x v="19"/>
    <x v="7"/>
    <x v="11"/>
    <x v="0"/>
    <x v="5"/>
    <x v="2"/>
    <x v="4"/>
    <x v="0"/>
    <x v="2"/>
  </r>
  <r>
    <x v="0"/>
    <s v="Kommunal"/>
    <x v="8"/>
    <x v="0"/>
    <x v="5"/>
    <x v="1"/>
    <x v="2"/>
    <x v="0"/>
    <x v="2"/>
    <x v="2"/>
    <x v="1"/>
    <x v="2"/>
    <x v="0"/>
    <x v="3"/>
    <x v="0"/>
    <x v="3"/>
    <x v="3"/>
    <x v="3"/>
    <x v="3"/>
    <x v="4"/>
    <x v="4"/>
    <x v="0"/>
    <x v="0"/>
    <x v="2"/>
    <x v="0"/>
    <x v="2"/>
    <x v="2"/>
    <x v="0"/>
    <x v="0"/>
    <x v="2"/>
    <x v="0"/>
    <x v="1"/>
    <x v="0"/>
    <x v="0"/>
    <x v="1"/>
    <x v="1"/>
    <x v="3"/>
    <x v="0"/>
    <x v="2"/>
    <x v="2"/>
    <x v="0"/>
    <x v="0"/>
    <x v="0"/>
    <x v="0"/>
    <x v="0"/>
    <x v="0"/>
    <x v="0"/>
    <x v="0"/>
    <x v="0"/>
    <x v="0"/>
    <x v="40"/>
    <x v="5"/>
    <x v="4"/>
    <x v="11"/>
    <x v="0"/>
    <x v="2"/>
    <x v="2"/>
    <x v="4"/>
    <x v="18"/>
    <x v="5"/>
  </r>
  <r>
    <x v="0"/>
    <s v="Kommunal"/>
    <x v="8"/>
    <x v="0"/>
    <x v="5"/>
    <x v="1"/>
    <x v="0"/>
    <x v="3"/>
    <x v="4"/>
    <x v="2"/>
    <x v="4"/>
    <x v="2"/>
    <x v="0"/>
    <x v="0"/>
    <x v="0"/>
    <x v="0"/>
    <x v="0"/>
    <x v="2"/>
    <x v="3"/>
    <x v="0"/>
    <x v="4"/>
    <x v="0"/>
    <x v="4"/>
    <x v="2"/>
    <x v="1"/>
    <x v="0"/>
    <x v="4"/>
    <x v="0"/>
    <x v="0"/>
    <x v="0"/>
    <x v="0"/>
    <x v="4"/>
    <x v="2"/>
    <x v="0"/>
    <x v="4"/>
    <x v="4"/>
    <x v="4"/>
    <x v="3"/>
    <x v="3"/>
    <x v="2"/>
    <x v="0"/>
    <x v="0"/>
    <x v="0"/>
    <x v="0"/>
    <x v="0"/>
    <x v="0"/>
    <x v="0"/>
    <x v="0"/>
    <x v="0"/>
    <x v="14"/>
    <x v="14"/>
    <x v="0"/>
    <x v="3"/>
    <x v="7"/>
    <x v="3"/>
    <x v="2"/>
    <x v="8"/>
    <x v="0"/>
    <x v="8"/>
    <x v="6"/>
  </r>
  <r>
    <x v="0"/>
    <s v="Fristående"/>
    <x v="9"/>
    <x v="0"/>
    <x v="3"/>
    <x v="0"/>
    <x v="0"/>
    <x v="4"/>
    <x v="3"/>
    <x v="0"/>
    <x v="2"/>
    <x v="4"/>
    <x v="0"/>
    <x v="3"/>
    <x v="5"/>
    <x v="2"/>
    <x v="2"/>
    <x v="3"/>
    <x v="2"/>
    <x v="2"/>
    <x v="0"/>
    <x v="3"/>
    <x v="4"/>
    <x v="3"/>
    <x v="2"/>
    <x v="3"/>
    <x v="2"/>
    <x v="3"/>
    <x v="4"/>
    <x v="0"/>
    <x v="2"/>
    <x v="2"/>
    <x v="3"/>
    <x v="3"/>
    <x v="1"/>
    <x v="2"/>
    <x v="0"/>
    <x v="0"/>
    <x v="0"/>
    <x v="0"/>
    <x v="0"/>
    <x v="0"/>
    <x v="0"/>
    <x v="0"/>
    <x v="0"/>
    <x v="0"/>
    <x v="0"/>
    <x v="0"/>
    <x v="0"/>
    <x v="18"/>
    <x v="26"/>
    <x v="2"/>
    <x v="5"/>
    <x v="2"/>
    <x v="8"/>
    <x v="5"/>
    <x v="3"/>
    <x v="32"/>
    <x v="5"/>
    <x v="5"/>
  </r>
  <r>
    <x v="0"/>
    <s v="Kommunal"/>
    <x v="8"/>
    <x v="0"/>
    <x v="5"/>
    <x v="0"/>
    <x v="0"/>
    <x v="2"/>
    <x v="2"/>
    <x v="3"/>
    <x v="2"/>
    <x v="2"/>
    <x v="0"/>
    <x v="3"/>
    <x v="0"/>
    <x v="3"/>
    <x v="3"/>
    <x v="3"/>
    <x v="2"/>
    <x v="4"/>
    <x v="4"/>
    <x v="0"/>
    <x v="2"/>
    <x v="4"/>
    <x v="2"/>
    <x v="2"/>
    <x v="0"/>
    <x v="0"/>
    <x v="0"/>
    <x v="0"/>
    <x v="0"/>
    <x v="2"/>
    <x v="2"/>
    <x v="3"/>
    <x v="2"/>
    <x v="2"/>
    <x v="0"/>
    <x v="0"/>
    <x v="0"/>
    <x v="2"/>
    <x v="0"/>
    <x v="0"/>
    <x v="0"/>
    <x v="0"/>
    <x v="0"/>
    <x v="0"/>
    <x v="0"/>
    <x v="0"/>
    <x v="0"/>
    <x v="4"/>
    <x v="5"/>
    <x v="5"/>
    <x v="5"/>
    <x v="11"/>
    <x v="2"/>
    <x v="8"/>
    <x v="4"/>
    <x v="0"/>
    <x v="4"/>
    <x v="2"/>
  </r>
  <r>
    <x v="0"/>
    <s v="Kommunal"/>
    <x v="8"/>
    <x v="0"/>
    <x v="5"/>
    <x v="1"/>
    <x v="2"/>
    <x v="1"/>
    <x v="4"/>
    <x v="3"/>
    <x v="4"/>
    <x v="2"/>
    <x v="4"/>
    <x v="3"/>
    <x v="0"/>
    <x v="3"/>
    <x v="0"/>
    <x v="3"/>
    <x v="2"/>
    <x v="0"/>
    <x v="4"/>
    <x v="2"/>
    <x v="2"/>
    <x v="2"/>
    <x v="0"/>
    <x v="2"/>
    <x v="3"/>
    <x v="0"/>
    <x v="0"/>
    <x v="0"/>
    <x v="2"/>
    <x v="4"/>
    <x v="4"/>
    <x v="0"/>
    <x v="1"/>
    <x v="4"/>
    <x v="4"/>
    <x v="2"/>
    <x v="2"/>
    <x v="2"/>
    <x v="0"/>
    <x v="0"/>
    <x v="0"/>
    <x v="0"/>
    <x v="0"/>
    <x v="0"/>
    <x v="0"/>
    <x v="0"/>
    <x v="0"/>
    <x v="21"/>
    <x v="62"/>
    <x v="4"/>
    <x v="5"/>
    <x v="7"/>
    <x v="7"/>
    <x v="2"/>
    <x v="0"/>
    <x v="2"/>
    <x v="7"/>
    <x v="5"/>
  </r>
  <r>
    <x v="0"/>
    <s v="Fristående"/>
    <x v="9"/>
    <x v="0"/>
    <x v="3"/>
    <x v="0"/>
    <x v="0"/>
    <x v="4"/>
    <x v="4"/>
    <x v="2"/>
    <x v="2"/>
    <x v="3"/>
    <x v="4"/>
    <x v="3"/>
    <x v="5"/>
    <x v="2"/>
    <x v="2"/>
    <x v="4"/>
    <x v="4"/>
    <x v="3"/>
    <x v="2"/>
    <x v="0"/>
    <x v="2"/>
    <x v="3"/>
    <x v="2"/>
    <x v="2"/>
    <x v="0"/>
    <x v="0"/>
    <x v="0"/>
    <x v="0"/>
    <x v="2"/>
    <x v="3"/>
    <x v="5"/>
    <x v="3"/>
    <x v="1"/>
    <x v="2"/>
    <x v="4"/>
    <x v="4"/>
    <x v="0"/>
    <x v="2"/>
    <x v="0"/>
    <x v="0"/>
    <x v="0"/>
    <x v="0"/>
    <x v="0"/>
    <x v="0"/>
    <x v="0"/>
    <x v="0"/>
    <x v="0"/>
    <x v="3"/>
    <x v="35"/>
    <x v="2"/>
    <x v="8"/>
    <x v="4"/>
    <x v="2"/>
    <x v="5"/>
    <x v="4"/>
    <x v="2"/>
    <x v="9"/>
    <x v="5"/>
  </r>
  <r>
    <x v="0"/>
    <s v="Kommunal"/>
    <x v="8"/>
    <x v="0"/>
    <x v="5"/>
    <x v="1"/>
    <x v="0"/>
    <x v="0"/>
    <x v="2"/>
    <x v="2"/>
    <x v="3"/>
    <x v="2"/>
    <x v="2"/>
    <x v="0"/>
    <x v="0"/>
    <x v="3"/>
    <x v="3"/>
    <x v="2"/>
    <x v="2"/>
    <x v="2"/>
    <x v="2"/>
    <x v="2"/>
    <x v="3"/>
    <x v="2"/>
    <x v="2"/>
    <x v="0"/>
    <x v="4"/>
    <x v="3"/>
    <x v="0"/>
    <x v="0"/>
    <x v="3"/>
    <x v="2"/>
    <x v="2"/>
    <x v="3"/>
    <x v="1"/>
    <x v="0"/>
    <x v="0"/>
    <x v="0"/>
    <x v="0"/>
    <x v="0"/>
    <x v="0"/>
    <x v="0"/>
    <x v="0"/>
    <x v="0"/>
    <x v="0"/>
    <x v="0"/>
    <x v="0"/>
    <x v="0"/>
    <x v="0"/>
    <x v="3"/>
    <x v="4"/>
    <x v="4"/>
    <x v="4"/>
    <x v="3"/>
    <x v="6"/>
    <x v="4"/>
    <x v="8"/>
    <x v="6"/>
    <x v="4"/>
    <x v="5"/>
  </r>
  <r>
    <x v="0"/>
    <s v="Kommunal"/>
    <x v="8"/>
    <x v="0"/>
    <x v="5"/>
    <x v="0"/>
    <x v="0"/>
    <x v="2"/>
    <x v="3"/>
    <x v="3"/>
    <x v="1"/>
    <x v="0"/>
    <x v="2"/>
    <x v="3"/>
    <x v="5"/>
    <x v="3"/>
    <x v="3"/>
    <x v="2"/>
    <x v="2"/>
    <x v="4"/>
    <x v="2"/>
    <x v="2"/>
    <x v="4"/>
    <x v="0"/>
    <x v="4"/>
    <x v="2"/>
    <x v="2"/>
    <x v="0"/>
    <x v="0"/>
    <x v="0"/>
    <x v="2"/>
    <x v="4"/>
    <x v="2"/>
    <x v="2"/>
    <x v="3"/>
    <x v="0"/>
    <x v="0"/>
    <x v="2"/>
    <x v="0"/>
    <x v="2"/>
    <x v="0"/>
    <x v="0"/>
    <x v="0"/>
    <x v="0"/>
    <x v="0"/>
    <x v="0"/>
    <x v="0"/>
    <x v="0"/>
    <x v="0"/>
    <x v="6"/>
    <x v="59"/>
    <x v="23"/>
    <x v="4"/>
    <x v="12"/>
    <x v="9"/>
    <x v="0"/>
    <x v="2"/>
    <x v="2"/>
    <x v="8"/>
    <x v="4"/>
  </r>
  <r>
    <x v="0"/>
    <s v="Kommunal"/>
    <x v="8"/>
    <x v="0"/>
    <x v="5"/>
    <x v="1"/>
    <x v="2"/>
    <x v="1"/>
    <x v="2"/>
    <x v="2"/>
    <x v="2"/>
    <x v="2"/>
    <x v="5"/>
    <x v="0"/>
    <x v="4"/>
    <x v="3"/>
    <x v="5"/>
    <x v="2"/>
    <x v="3"/>
    <x v="4"/>
    <x v="0"/>
    <x v="2"/>
    <x v="2"/>
    <x v="2"/>
    <x v="2"/>
    <x v="0"/>
    <x v="2"/>
    <x v="0"/>
    <x v="0"/>
    <x v="0"/>
    <x v="0"/>
    <x v="0"/>
    <x v="4"/>
    <x v="3"/>
    <x v="1"/>
    <x v="2"/>
    <x v="2"/>
    <x v="0"/>
    <x v="0"/>
    <x v="0"/>
    <x v="0"/>
    <x v="0"/>
    <x v="0"/>
    <x v="0"/>
    <x v="0"/>
    <x v="0"/>
    <x v="0"/>
    <x v="0"/>
    <x v="0"/>
    <x v="16"/>
    <x v="90"/>
    <x v="44"/>
    <x v="3"/>
    <x v="9"/>
    <x v="7"/>
    <x v="4"/>
    <x v="4"/>
    <x v="0"/>
    <x v="12"/>
    <x v="5"/>
  </r>
  <r>
    <x v="0"/>
    <s v="Fristående"/>
    <x v="9"/>
    <x v="0"/>
    <x v="3"/>
    <x v="0"/>
    <x v="0"/>
    <x v="2"/>
    <x v="0"/>
    <x v="2"/>
    <x v="3"/>
    <x v="0"/>
    <x v="2"/>
    <x v="3"/>
    <x v="2"/>
    <x v="3"/>
    <x v="5"/>
    <x v="3"/>
    <x v="2"/>
    <x v="0"/>
    <x v="5"/>
    <x v="0"/>
    <x v="0"/>
    <x v="2"/>
    <x v="1"/>
    <x v="2"/>
    <x v="3"/>
    <x v="0"/>
    <x v="0"/>
    <x v="2"/>
    <x v="2"/>
    <x v="0"/>
    <x v="0"/>
    <x v="3"/>
    <x v="1"/>
    <x v="2"/>
    <x v="2"/>
    <x v="0"/>
    <x v="2"/>
    <x v="2"/>
    <x v="0"/>
    <x v="0"/>
    <x v="0"/>
    <x v="0"/>
    <x v="0"/>
    <x v="0"/>
    <x v="0"/>
    <x v="0"/>
    <x v="0"/>
    <x v="3"/>
    <x v="8"/>
    <x v="35"/>
    <x v="5"/>
    <x v="8"/>
    <x v="0"/>
    <x v="2"/>
    <x v="0"/>
    <x v="0"/>
    <x v="0"/>
    <x v="5"/>
  </r>
  <r>
    <x v="0"/>
    <s v="Kommunal"/>
    <x v="8"/>
    <x v="0"/>
    <x v="5"/>
    <x v="0"/>
    <x v="2"/>
    <x v="0"/>
    <x v="4"/>
    <x v="0"/>
    <x v="0"/>
    <x v="0"/>
    <x v="2"/>
    <x v="0"/>
    <x v="2"/>
    <x v="4"/>
    <x v="3"/>
    <x v="2"/>
    <x v="2"/>
    <x v="2"/>
    <x v="5"/>
    <x v="0"/>
    <x v="0"/>
    <x v="0"/>
    <x v="4"/>
    <x v="0"/>
    <x v="3"/>
    <x v="0"/>
    <x v="0"/>
    <x v="0"/>
    <x v="3"/>
    <x v="4"/>
    <x v="4"/>
    <x v="0"/>
    <x v="4"/>
    <x v="4"/>
    <x v="2"/>
    <x v="0"/>
    <x v="2"/>
    <x v="0"/>
    <x v="0"/>
    <x v="0"/>
    <x v="0"/>
    <x v="0"/>
    <x v="0"/>
    <x v="0"/>
    <x v="0"/>
    <x v="0"/>
    <x v="0"/>
    <x v="12"/>
    <x v="28"/>
    <x v="37"/>
    <x v="4"/>
    <x v="13"/>
    <x v="0"/>
    <x v="0"/>
    <x v="5"/>
    <x v="12"/>
    <x v="7"/>
    <x v="6"/>
  </r>
  <r>
    <x v="0"/>
    <s v="Fristående"/>
    <x v="9"/>
    <x v="0"/>
    <x v="3"/>
    <x v="1"/>
    <x v="2"/>
    <x v="2"/>
    <x v="3"/>
    <x v="2"/>
    <x v="3"/>
    <x v="2"/>
    <x v="2"/>
    <x v="5"/>
    <x v="0"/>
    <x v="0"/>
    <x v="0"/>
    <x v="2"/>
    <x v="3"/>
    <x v="2"/>
    <x v="5"/>
    <x v="2"/>
    <x v="0"/>
    <x v="2"/>
    <x v="1"/>
    <x v="3"/>
    <x v="0"/>
    <x v="3"/>
    <x v="4"/>
    <x v="0"/>
    <x v="4"/>
    <x v="4"/>
    <x v="4"/>
    <x v="1"/>
    <x v="2"/>
    <x v="3"/>
    <x v="3"/>
    <x v="1"/>
    <x v="0"/>
    <x v="0"/>
    <x v="0"/>
    <x v="0"/>
    <x v="0"/>
    <x v="0"/>
    <x v="0"/>
    <x v="0"/>
    <x v="0"/>
    <x v="0"/>
    <x v="0"/>
    <x v="13"/>
    <x v="4"/>
    <x v="7"/>
    <x v="3"/>
    <x v="13"/>
    <x v="2"/>
    <x v="2"/>
    <x v="2"/>
    <x v="19"/>
    <x v="7"/>
    <x v="4"/>
  </r>
  <r>
    <x v="0"/>
    <s v="Fristående"/>
    <x v="9"/>
    <x v="0"/>
    <x v="3"/>
    <x v="1"/>
    <x v="2"/>
    <x v="0"/>
    <x v="0"/>
    <x v="2"/>
    <x v="0"/>
    <x v="4"/>
    <x v="0"/>
    <x v="3"/>
    <x v="2"/>
    <x v="0"/>
    <x v="5"/>
    <x v="3"/>
    <x v="3"/>
    <x v="4"/>
    <x v="4"/>
    <x v="0"/>
    <x v="0"/>
    <x v="2"/>
    <x v="2"/>
    <x v="2"/>
    <x v="0"/>
    <x v="0"/>
    <x v="0"/>
    <x v="4"/>
    <x v="4"/>
    <x v="0"/>
    <x v="2"/>
    <x v="4"/>
    <x v="1"/>
    <x v="4"/>
    <x v="2"/>
    <x v="4"/>
    <x v="0"/>
    <x v="2"/>
    <x v="0"/>
    <x v="0"/>
    <x v="0"/>
    <x v="0"/>
    <x v="0"/>
    <x v="0"/>
    <x v="0"/>
    <x v="0"/>
    <x v="0"/>
    <x v="2"/>
    <x v="23"/>
    <x v="7"/>
    <x v="4"/>
    <x v="11"/>
    <x v="0"/>
    <x v="4"/>
    <x v="4"/>
    <x v="20"/>
    <x v="3"/>
    <x v="9"/>
  </r>
  <r>
    <x v="0"/>
    <s v="Fristående"/>
    <x v="9"/>
    <x v="0"/>
    <x v="3"/>
    <x v="3"/>
    <x v="0"/>
    <x v="0"/>
    <x v="0"/>
    <x v="3"/>
    <x v="2"/>
    <x v="2"/>
    <x v="0"/>
    <x v="2"/>
    <x v="5"/>
    <x v="2"/>
    <x v="3"/>
    <x v="3"/>
    <x v="2"/>
    <x v="2"/>
    <x v="4"/>
    <x v="0"/>
    <x v="4"/>
    <x v="2"/>
    <x v="2"/>
    <x v="3"/>
    <x v="3"/>
    <x v="3"/>
    <x v="0"/>
    <x v="2"/>
    <x v="2"/>
    <x v="0"/>
    <x v="2"/>
    <x v="3"/>
    <x v="0"/>
    <x v="2"/>
    <x v="2"/>
    <x v="4"/>
    <x v="2"/>
    <x v="2"/>
    <x v="0"/>
    <x v="0"/>
    <x v="0"/>
    <x v="0"/>
    <x v="0"/>
    <x v="0"/>
    <x v="0"/>
    <x v="0"/>
    <x v="0"/>
    <x v="0"/>
    <x v="5"/>
    <x v="2"/>
    <x v="5"/>
    <x v="14"/>
    <x v="3"/>
    <x v="4"/>
    <x v="4"/>
    <x v="10"/>
    <x v="3"/>
    <x v="5"/>
  </r>
  <r>
    <x v="0"/>
    <s v="Fristående"/>
    <x v="9"/>
    <x v="0"/>
    <x v="3"/>
    <x v="1"/>
    <x v="2"/>
    <x v="0"/>
    <x v="2"/>
    <x v="2"/>
    <x v="0"/>
    <x v="0"/>
    <x v="2"/>
    <x v="3"/>
    <x v="2"/>
    <x v="0"/>
    <x v="0"/>
    <x v="3"/>
    <x v="2"/>
    <x v="0"/>
    <x v="0"/>
    <x v="2"/>
    <x v="2"/>
    <x v="2"/>
    <x v="1"/>
    <x v="0"/>
    <x v="2"/>
    <x v="3"/>
    <x v="0"/>
    <x v="3"/>
    <x v="3"/>
    <x v="0"/>
    <x v="0"/>
    <x v="4"/>
    <x v="0"/>
    <x v="2"/>
    <x v="0"/>
    <x v="0"/>
    <x v="0"/>
    <x v="0"/>
    <x v="0"/>
    <x v="0"/>
    <x v="0"/>
    <x v="0"/>
    <x v="0"/>
    <x v="0"/>
    <x v="0"/>
    <x v="0"/>
    <x v="0"/>
    <x v="0"/>
    <x v="30"/>
    <x v="0"/>
    <x v="5"/>
    <x v="0"/>
    <x v="7"/>
    <x v="2"/>
    <x v="4"/>
    <x v="17"/>
    <x v="0"/>
    <x v="6"/>
  </r>
  <r>
    <x v="0"/>
    <s v="Fristående"/>
    <x v="9"/>
    <x v="0"/>
    <x v="3"/>
    <x v="1"/>
    <x v="2"/>
    <x v="0"/>
    <x v="2"/>
    <x v="0"/>
    <x v="0"/>
    <x v="0"/>
    <x v="2"/>
    <x v="5"/>
    <x v="0"/>
    <x v="0"/>
    <x v="0"/>
    <x v="2"/>
    <x v="0"/>
    <x v="4"/>
    <x v="0"/>
    <x v="0"/>
    <x v="0"/>
    <x v="0"/>
    <x v="4"/>
    <x v="3"/>
    <x v="2"/>
    <x v="0"/>
    <x v="0"/>
    <x v="2"/>
    <x v="0"/>
    <x v="4"/>
    <x v="3"/>
    <x v="4"/>
    <x v="4"/>
    <x v="2"/>
    <x v="0"/>
    <x v="0"/>
    <x v="2"/>
    <x v="2"/>
    <x v="0"/>
    <x v="0"/>
    <x v="0"/>
    <x v="0"/>
    <x v="0"/>
    <x v="0"/>
    <x v="0"/>
    <x v="0"/>
    <x v="0"/>
    <x v="0"/>
    <x v="28"/>
    <x v="7"/>
    <x v="6"/>
    <x v="9"/>
    <x v="0"/>
    <x v="0"/>
    <x v="3"/>
    <x v="4"/>
    <x v="21"/>
    <x v="6"/>
  </r>
  <r>
    <x v="0"/>
    <s v="Fristående"/>
    <x v="9"/>
    <x v="0"/>
    <x v="3"/>
    <x v="0"/>
    <x v="4"/>
    <x v="3"/>
    <x v="2"/>
    <x v="0"/>
    <x v="0"/>
    <x v="4"/>
    <x v="5"/>
    <x v="0"/>
    <x v="0"/>
    <x v="3"/>
    <x v="0"/>
    <x v="2"/>
    <x v="0"/>
    <x v="0"/>
    <x v="3"/>
    <x v="4"/>
    <x v="0"/>
    <x v="0"/>
    <x v="4"/>
    <x v="0"/>
    <x v="4"/>
    <x v="0"/>
    <x v="4"/>
    <x v="0"/>
    <x v="2"/>
    <x v="0"/>
    <x v="2"/>
    <x v="2"/>
    <x v="1"/>
    <x v="2"/>
    <x v="2"/>
    <x v="2"/>
    <x v="0"/>
    <x v="2"/>
    <x v="0"/>
    <x v="0"/>
    <x v="0"/>
    <x v="0"/>
    <x v="0"/>
    <x v="0"/>
    <x v="0"/>
    <x v="0"/>
    <x v="0"/>
    <x v="14"/>
    <x v="67"/>
    <x v="6"/>
    <x v="6"/>
    <x v="6"/>
    <x v="4"/>
    <x v="0"/>
    <x v="8"/>
    <x v="15"/>
    <x v="3"/>
    <x v="2"/>
  </r>
  <r>
    <x v="0"/>
    <s v="Fristående"/>
    <x v="9"/>
    <x v="0"/>
    <x v="3"/>
    <x v="1"/>
    <x v="0"/>
    <x v="2"/>
    <x v="3"/>
    <x v="2"/>
    <x v="3"/>
    <x v="0"/>
    <x v="0"/>
    <x v="3"/>
    <x v="0"/>
    <x v="3"/>
    <x v="3"/>
    <x v="3"/>
    <x v="3"/>
    <x v="4"/>
    <x v="2"/>
    <x v="3"/>
    <x v="0"/>
    <x v="2"/>
    <x v="2"/>
    <x v="3"/>
    <x v="2"/>
    <x v="0"/>
    <x v="0"/>
    <x v="2"/>
    <x v="0"/>
    <x v="2"/>
    <x v="3"/>
    <x v="1"/>
    <x v="3"/>
    <x v="3"/>
    <x v="3"/>
    <x v="3"/>
    <x v="2"/>
    <x v="2"/>
    <x v="0"/>
    <x v="0"/>
    <x v="0"/>
    <x v="0"/>
    <x v="0"/>
    <x v="0"/>
    <x v="0"/>
    <x v="0"/>
    <x v="0"/>
    <x v="6"/>
    <x v="3"/>
    <x v="5"/>
    <x v="4"/>
    <x v="12"/>
    <x v="3"/>
    <x v="4"/>
    <x v="3"/>
    <x v="4"/>
    <x v="5"/>
    <x v="8"/>
  </r>
  <r>
    <x v="0"/>
    <s v="Fristående"/>
    <x v="9"/>
    <x v="0"/>
    <x v="3"/>
    <x v="3"/>
    <x v="0"/>
    <x v="0"/>
    <x v="2"/>
    <x v="2"/>
    <x v="2"/>
    <x v="4"/>
    <x v="0"/>
    <x v="3"/>
    <x v="2"/>
    <x v="0"/>
    <x v="0"/>
    <x v="2"/>
    <x v="0"/>
    <x v="0"/>
    <x v="3"/>
    <x v="3"/>
    <x v="4"/>
    <x v="2"/>
    <x v="1"/>
    <x v="5"/>
    <x v="0"/>
    <x v="0"/>
    <x v="2"/>
    <x v="2"/>
    <x v="0"/>
    <x v="0"/>
    <x v="0"/>
    <x v="3"/>
    <x v="0"/>
    <x v="2"/>
    <x v="4"/>
    <x v="3"/>
    <x v="3"/>
    <x v="3"/>
    <x v="0"/>
    <x v="0"/>
    <x v="0"/>
    <x v="0"/>
    <x v="0"/>
    <x v="0"/>
    <x v="0"/>
    <x v="0"/>
    <x v="0"/>
    <x v="3"/>
    <x v="66"/>
    <x v="0"/>
    <x v="6"/>
    <x v="6"/>
    <x v="8"/>
    <x v="2"/>
    <x v="3"/>
    <x v="12"/>
    <x v="0"/>
    <x v="5"/>
  </r>
  <r>
    <x v="0"/>
    <s v="Fristående"/>
    <x v="9"/>
    <x v="0"/>
    <x v="3"/>
    <x v="0"/>
    <x v="2"/>
    <x v="2"/>
    <x v="2"/>
    <x v="2"/>
    <x v="2"/>
    <x v="3"/>
    <x v="0"/>
    <x v="3"/>
    <x v="0"/>
    <x v="3"/>
    <x v="3"/>
    <x v="2"/>
    <x v="3"/>
    <x v="0"/>
    <x v="0"/>
    <x v="2"/>
    <x v="2"/>
    <x v="3"/>
    <x v="1"/>
    <x v="2"/>
    <x v="3"/>
    <x v="2"/>
    <x v="0"/>
    <x v="3"/>
    <x v="3"/>
    <x v="0"/>
    <x v="2"/>
    <x v="3"/>
    <x v="1"/>
    <x v="0"/>
    <x v="0"/>
    <x v="4"/>
    <x v="0"/>
    <x v="2"/>
    <x v="0"/>
    <x v="0"/>
    <x v="0"/>
    <x v="0"/>
    <x v="0"/>
    <x v="0"/>
    <x v="0"/>
    <x v="0"/>
    <x v="0"/>
    <x v="3"/>
    <x v="5"/>
    <x v="5"/>
    <x v="3"/>
    <x v="0"/>
    <x v="7"/>
    <x v="4"/>
    <x v="0"/>
    <x v="3"/>
    <x v="3"/>
    <x v="5"/>
  </r>
  <r>
    <x v="0"/>
    <s v="Fristående"/>
    <x v="9"/>
    <x v="0"/>
    <x v="3"/>
    <x v="0"/>
    <x v="0"/>
    <x v="0"/>
    <x v="0"/>
    <x v="2"/>
    <x v="3"/>
    <x v="0"/>
    <x v="0"/>
    <x v="3"/>
    <x v="0"/>
    <x v="3"/>
    <x v="3"/>
    <x v="0"/>
    <x v="2"/>
    <x v="0"/>
    <x v="4"/>
    <x v="0"/>
    <x v="2"/>
    <x v="2"/>
    <x v="1"/>
    <x v="2"/>
    <x v="2"/>
    <x v="2"/>
    <x v="0"/>
    <x v="0"/>
    <x v="2"/>
    <x v="2"/>
    <x v="2"/>
    <x v="3"/>
    <x v="1"/>
    <x v="2"/>
    <x v="0"/>
    <x v="0"/>
    <x v="0"/>
    <x v="2"/>
    <x v="0"/>
    <x v="0"/>
    <x v="0"/>
    <x v="0"/>
    <x v="0"/>
    <x v="0"/>
    <x v="0"/>
    <x v="0"/>
    <x v="0"/>
    <x v="0"/>
    <x v="3"/>
    <x v="5"/>
    <x v="2"/>
    <x v="7"/>
    <x v="2"/>
    <x v="2"/>
    <x v="2"/>
    <x v="32"/>
    <x v="4"/>
    <x v="5"/>
  </r>
  <r>
    <x v="0"/>
    <s v="Kommunal"/>
    <x v="8"/>
    <x v="0"/>
    <x v="5"/>
    <x v="0"/>
    <x v="0"/>
    <x v="0"/>
    <x v="0"/>
    <x v="2"/>
    <x v="3"/>
    <x v="4"/>
    <x v="4"/>
    <x v="3"/>
    <x v="2"/>
    <x v="3"/>
    <x v="5"/>
    <x v="2"/>
    <x v="3"/>
    <x v="2"/>
    <x v="0"/>
    <x v="1"/>
    <x v="1"/>
    <x v="1"/>
    <x v="2"/>
    <x v="3"/>
    <x v="0"/>
    <x v="0"/>
    <x v="0"/>
    <x v="3"/>
    <x v="4"/>
    <x v="1"/>
    <x v="2"/>
    <x v="0"/>
    <x v="0"/>
    <x v="1"/>
    <x v="1"/>
    <x v="1"/>
    <x v="0"/>
    <x v="2"/>
    <x v="0"/>
    <x v="0"/>
    <x v="0"/>
    <x v="0"/>
    <x v="0"/>
    <x v="0"/>
    <x v="0"/>
    <x v="0"/>
    <x v="0"/>
    <x v="0"/>
    <x v="41"/>
    <x v="35"/>
    <x v="3"/>
    <x v="2"/>
    <x v="1"/>
    <x v="5"/>
    <x v="2"/>
    <x v="18"/>
    <x v="11"/>
    <x v="0"/>
  </r>
  <r>
    <x v="0"/>
    <s v="Kommunal"/>
    <x v="8"/>
    <x v="0"/>
    <x v="5"/>
    <x v="1"/>
    <x v="2"/>
    <x v="1"/>
    <x v="4"/>
    <x v="0"/>
    <x v="0"/>
    <x v="4"/>
    <x v="3"/>
    <x v="4"/>
    <x v="3"/>
    <x v="4"/>
    <x v="4"/>
    <x v="0"/>
    <x v="0"/>
    <x v="0"/>
    <x v="3"/>
    <x v="4"/>
    <x v="4"/>
    <x v="0"/>
    <x v="0"/>
    <x v="4"/>
    <x v="4"/>
    <x v="0"/>
    <x v="0"/>
    <x v="2"/>
    <x v="0"/>
    <x v="4"/>
    <x v="4"/>
    <x v="0"/>
    <x v="0"/>
    <x v="1"/>
    <x v="4"/>
    <x v="3"/>
    <x v="3"/>
    <x v="2"/>
    <x v="0"/>
    <x v="0"/>
    <x v="0"/>
    <x v="0"/>
    <x v="0"/>
    <x v="0"/>
    <x v="0"/>
    <x v="0"/>
    <x v="0"/>
    <x v="21"/>
    <x v="10"/>
    <x v="10"/>
    <x v="0"/>
    <x v="6"/>
    <x v="2"/>
    <x v="0"/>
    <x v="6"/>
    <x v="4"/>
    <x v="7"/>
    <x v="0"/>
  </r>
  <r>
    <x v="0"/>
    <s v="Fristående"/>
    <x v="9"/>
    <x v="0"/>
    <x v="3"/>
    <x v="1"/>
    <x v="2"/>
    <x v="2"/>
    <x v="0"/>
    <x v="2"/>
    <x v="0"/>
    <x v="0"/>
    <x v="0"/>
    <x v="0"/>
    <x v="5"/>
    <x v="3"/>
    <x v="3"/>
    <x v="2"/>
    <x v="1"/>
    <x v="4"/>
    <x v="0"/>
    <x v="0"/>
    <x v="2"/>
    <x v="2"/>
    <x v="2"/>
    <x v="0"/>
    <x v="3"/>
    <x v="3"/>
    <x v="0"/>
    <x v="3"/>
    <x v="3"/>
    <x v="0"/>
    <x v="2"/>
    <x v="3"/>
    <x v="0"/>
    <x v="0"/>
    <x v="0"/>
    <x v="3"/>
    <x v="0"/>
    <x v="0"/>
    <x v="0"/>
    <x v="0"/>
    <x v="0"/>
    <x v="0"/>
    <x v="0"/>
    <x v="0"/>
    <x v="0"/>
    <x v="0"/>
    <x v="0"/>
    <x v="0"/>
    <x v="24"/>
    <x v="5"/>
    <x v="3"/>
    <x v="9"/>
    <x v="2"/>
    <x v="4"/>
    <x v="5"/>
    <x v="17"/>
    <x v="3"/>
    <x v="5"/>
  </r>
  <r>
    <x v="0"/>
    <s v="Fristående"/>
    <x v="9"/>
    <x v="0"/>
    <x v="3"/>
    <x v="1"/>
    <x v="2"/>
    <x v="0"/>
    <x v="2"/>
    <x v="3"/>
    <x v="2"/>
    <x v="3"/>
    <x v="0"/>
    <x v="3"/>
    <x v="5"/>
    <x v="3"/>
    <x v="0"/>
    <x v="3"/>
    <x v="2"/>
    <x v="2"/>
    <x v="2"/>
    <x v="0"/>
    <x v="0"/>
    <x v="3"/>
    <x v="2"/>
    <x v="2"/>
    <x v="0"/>
    <x v="0"/>
    <x v="0"/>
    <x v="0"/>
    <x v="2"/>
    <x v="2"/>
    <x v="0"/>
    <x v="3"/>
    <x v="1"/>
    <x v="2"/>
    <x v="0"/>
    <x v="0"/>
    <x v="0"/>
    <x v="0"/>
    <x v="0"/>
    <x v="0"/>
    <x v="0"/>
    <x v="0"/>
    <x v="0"/>
    <x v="0"/>
    <x v="0"/>
    <x v="0"/>
    <x v="0"/>
    <x v="0"/>
    <x v="9"/>
    <x v="5"/>
    <x v="5"/>
    <x v="3"/>
    <x v="0"/>
    <x v="5"/>
    <x v="4"/>
    <x v="2"/>
    <x v="2"/>
    <x v="5"/>
  </r>
  <r>
    <x v="0"/>
    <s v="Fristående"/>
    <x v="9"/>
    <x v="0"/>
    <x v="3"/>
    <x v="0"/>
    <x v="0"/>
    <x v="0"/>
    <x v="2"/>
    <x v="0"/>
    <x v="3"/>
    <x v="4"/>
    <x v="5"/>
    <x v="0"/>
    <x v="2"/>
    <x v="0"/>
    <x v="3"/>
    <x v="2"/>
    <x v="3"/>
    <x v="0"/>
    <x v="2"/>
    <x v="0"/>
    <x v="2"/>
    <x v="0"/>
    <x v="4"/>
    <x v="0"/>
    <x v="2"/>
    <x v="0"/>
    <x v="0"/>
    <x v="0"/>
    <x v="0"/>
    <x v="4"/>
    <x v="2"/>
    <x v="2"/>
    <x v="2"/>
    <x v="0"/>
    <x v="0"/>
    <x v="0"/>
    <x v="0"/>
    <x v="2"/>
    <x v="0"/>
    <x v="0"/>
    <x v="0"/>
    <x v="0"/>
    <x v="0"/>
    <x v="0"/>
    <x v="0"/>
    <x v="0"/>
    <x v="0"/>
    <x v="3"/>
    <x v="33"/>
    <x v="0"/>
    <x v="3"/>
    <x v="5"/>
    <x v="2"/>
    <x v="0"/>
    <x v="4"/>
    <x v="0"/>
    <x v="8"/>
    <x v="3"/>
  </r>
  <r>
    <x v="0"/>
    <s v="Fristående"/>
    <x v="9"/>
    <x v="0"/>
    <x v="3"/>
    <x v="1"/>
    <x v="2"/>
    <x v="0"/>
    <x v="0"/>
    <x v="2"/>
    <x v="0"/>
    <x v="0"/>
    <x v="2"/>
    <x v="3"/>
    <x v="2"/>
    <x v="0"/>
    <x v="3"/>
    <x v="3"/>
    <x v="3"/>
    <x v="4"/>
    <x v="2"/>
    <x v="0"/>
    <x v="2"/>
    <x v="2"/>
    <x v="1"/>
    <x v="0"/>
    <x v="2"/>
    <x v="3"/>
    <x v="0"/>
    <x v="0"/>
    <x v="2"/>
    <x v="0"/>
    <x v="2"/>
    <x v="2"/>
    <x v="1"/>
    <x v="2"/>
    <x v="0"/>
    <x v="0"/>
    <x v="0"/>
    <x v="0"/>
    <x v="0"/>
    <x v="0"/>
    <x v="0"/>
    <x v="0"/>
    <x v="0"/>
    <x v="0"/>
    <x v="0"/>
    <x v="0"/>
    <x v="0"/>
    <x v="2"/>
    <x v="30"/>
    <x v="3"/>
    <x v="4"/>
    <x v="12"/>
    <x v="2"/>
    <x v="2"/>
    <x v="4"/>
    <x v="15"/>
    <x v="3"/>
    <x v="2"/>
  </r>
  <r>
    <x v="0"/>
    <s v="Fristående"/>
    <x v="9"/>
    <x v="0"/>
    <x v="3"/>
    <x v="1"/>
    <x v="4"/>
    <x v="0"/>
    <x v="2"/>
    <x v="2"/>
    <x v="2"/>
    <x v="2"/>
    <x v="2"/>
    <x v="3"/>
    <x v="5"/>
    <x v="3"/>
    <x v="0"/>
    <x v="3"/>
    <x v="3"/>
    <x v="4"/>
    <x v="2"/>
    <x v="2"/>
    <x v="2"/>
    <x v="2"/>
    <x v="2"/>
    <x v="4"/>
    <x v="4"/>
    <x v="5"/>
    <x v="0"/>
    <x v="0"/>
    <x v="3"/>
    <x v="3"/>
    <x v="0"/>
    <x v="1"/>
    <x v="3"/>
    <x v="0"/>
    <x v="3"/>
    <x v="4"/>
    <x v="2"/>
    <x v="2"/>
    <x v="0"/>
    <x v="0"/>
    <x v="0"/>
    <x v="0"/>
    <x v="0"/>
    <x v="0"/>
    <x v="0"/>
    <x v="0"/>
    <x v="0"/>
    <x v="9"/>
    <x v="2"/>
    <x v="5"/>
    <x v="4"/>
    <x v="12"/>
    <x v="7"/>
    <x v="4"/>
    <x v="6"/>
    <x v="46"/>
    <x v="6"/>
    <x v="8"/>
  </r>
  <r>
    <x v="0"/>
    <s v="Fristående"/>
    <x v="10"/>
    <x v="0"/>
    <x v="5"/>
    <x v="1"/>
    <x v="0"/>
    <x v="0"/>
    <x v="0"/>
    <x v="2"/>
    <x v="3"/>
    <x v="0"/>
    <x v="5"/>
    <x v="5"/>
    <x v="4"/>
    <x v="0"/>
    <x v="5"/>
    <x v="2"/>
    <x v="3"/>
    <x v="4"/>
    <x v="5"/>
    <x v="2"/>
    <x v="2"/>
    <x v="2"/>
    <x v="1"/>
    <x v="0"/>
    <x v="3"/>
    <x v="5"/>
    <x v="5"/>
    <x v="3"/>
    <x v="3"/>
    <x v="0"/>
    <x v="2"/>
    <x v="2"/>
    <x v="2"/>
    <x v="4"/>
    <x v="2"/>
    <x v="4"/>
    <x v="4"/>
    <x v="4"/>
    <x v="0"/>
    <x v="0"/>
    <x v="0"/>
    <x v="0"/>
    <x v="0"/>
    <x v="0"/>
    <x v="0"/>
    <x v="0"/>
    <x v="0"/>
    <x v="0"/>
    <x v="37"/>
    <x v="22"/>
    <x v="3"/>
    <x v="15"/>
    <x v="7"/>
    <x v="2"/>
    <x v="5"/>
    <x v="43"/>
    <x v="3"/>
    <x v="3"/>
  </r>
  <r>
    <x v="0"/>
    <s v="Kommunal"/>
    <x v="8"/>
    <x v="0"/>
    <x v="3"/>
    <x v="0"/>
    <x v="2"/>
    <x v="0"/>
    <x v="2"/>
    <x v="2"/>
    <x v="2"/>
    <x v="2"/>
    <x v="0"/>
    <x v="3"/>
    <x v="5"/>
    <x v="3"/>
    <x v="3"/>
    <x v="2"/>
    <x v="1"/>
    <x v="2"/>
    <x v="4"/>
    <x v="0"/>
    <x v="1"/>
    <x v="3"/>
    <x v="0"/>
    <x v="0"/>
    <x v="3"/>
    <x v="3"/>
    <x v="1"/>
    <x v="2"/>
    <x v="1"/>
    <x v="4"/>
    <x v="2"/>
    <x v="3"/>
    <x v="2"/>
    <x v="0"/>
    <x v="2"/>
    <x v="3"/>
    <x v="4"/>
    <x v="2"/>
    <x v="0"/>
    <x v="0"/>
    <x v="0"/>
    <x v="0"/>
    <x v="0"/>
    <x v="0"/>
    <x v="0"/>
    <x v="0"/>
    <x v="0"/>
    <x v="0"/>
    <x v="7"/>
    <x v="23"/>
    <x v="3"/>
    <x v="14"/>
    <x v="0"/>
    <x v="5"/>
    <x v="5"/>
    <x v="50"/>
    <x v="8"/>
    <x v="2"/>
  </r>
  <r>
    <x v="0"/>
    <s v="Fristående"/>
    <x v="10"/>
    <x v="0"/>
    <x v="5"/>
    <x v="1"/>
    <x v="2"/>
    <x v="0"/>
    <x v="0"/>
    <x v="2"/>
    <x v="3"/>
    <x v="0"/>
    <x v="5"/>
    <x v="0"/>
    <x v="4"/>
    <x v="2"/>
    <x v="5"/>
    <x v="2"/>
    <x v="3"/>
    <x v="2"/>
    <x v="4"/>
    <x v="0"/>
    <x v="2"/>
    <x v="3"/>
    <x v="1"/>
    <x v="2"/>
    <x v="0"/>
    <x v="2"/>
    <x v="1"/>
    <x v="0"/>
    <x v="2"/>
    <x v="2"/>
    <x v="2"/>
    <x v="2"/>
    <x v="2"/>
    <x v="0"/>
    <x v="2"/>
    <x v="4"/>
    <x v="4"/>
    <x v="0"/>
    <x v="0"/>
    <x v="0"/>
    <x v="0"/>
    <x v="0"/>
    <x v="0"/>
    <x v="0"/>
    <x v="0"/>
    <x v="0"/>
    <x v="0"/>
    <x v="2"/>
    <x v="37"/>
    <x v="32"/>
    <x v="3"/>
    <x v="14"/>
    <x v="2"/>
    <x v="4"/>
    <x v="4"/>
    <x v="74"/>
    <x v="4"/>
    <x v="3"/>
  </r>
  <r>
    <x v="0"/>
    <s v="Fristående"/>
    <x v="9"/>
    <x v="0"/>
    <x v="3"/>
    <x v="1"/>
    <x v="0"/>
    <x v="0"/>
    <x v="0"/>
    <x v="2"/>
    <x v="3"/>
    <x v="2"/>
    <x v="2"/>
    <x v="3"/>
    <x v="0"/>
    <x v="0"/>
    <x v="3"/>
    <x v="2"/>
    <x v="3"/>
    <x v="4"/>
    <x v="2"/>
    <x v="4"/>
    <x v="0"/>
    <x v="3"/>
    <x v="2"/>
    <x v="0"/>
    <x v="3"/>
    <x v="0"/>
    <x v="0"/>
    <x v="3"/>
    <x v="2"/>
    <x v="0"/>
    <x v="0"/>
    <x v="3"/>
    <x v="1"/>
    <x v="2"/>
    <x v="0"/>
    <x v="3"/>
    <x v="0"/>
    <x v="2"/>
    <x v="0"/>
    <x v="0"/>
    <x v="0"/>
    <x v="0"/>
    <x v="0"/>
    <x v="0"/>
    <x v="0"/>
    <x v="0"/>
    <x v="0"/>
    <x v="0"/>
    <x v="4"/>
    <x v="14"/>
    <x v="3"/>
    <x v="12"/>
    <x v="4"/>
    <x v="5"/>
    <x v="5"/>
    <x v="12"/>
    <x v="0"/>
    <x v="5"/>
  </r>
  <r>
    <x v="0"/>
    <s v="Kommunal"/>
    <x v="8"/>
    <x v="0"/>
    <x v="3"/>
    <x v="0"/>
    <x v="2"/>
    <x v="2"/>
    <x v="4"/>
    <x v="2"/>
    <x v="1"/>
    <x v="0"/>
    <x v="5"/>
    <x v="3"/>
    <x v="2"/>
    <x v="0"/>
    <x v="5"/>
    <x v="1"/>
    <x v="1"/>
    <x v="1"/>
    <x v="2"/>
    <x v="0"/>
    <x v="4"/>
    <x v="0"/>
    <x v="0"/>
    <x v="3"/>
    <x v="2"/>
    <x v="0"/>
    <x v="0"/>
    <x v="2"/>
    <x v="0"/>
    <x v="1"/>
    <x v="1"/>
    <x v="0"/>
    <x v="0"/>
    <x v="0"/>
    <x v="4"/>
    <x v="4"/>
    <x v="3"/>
    <x v="2"/>
    <x v="0"/>
    <x v="0"/>
    <x v="0"/>
    <x v="0"/>
    <x v="0"/>
    <x v="0"/>
    <x v="0"/>
    <x v="0"/>
    <x v="0"/>
    <x v="9"/>
    <x v="33"/>
    <x v="7"/>
    <x v="1"/>
    <x v="4"/>
    <x v="3"/>
    <x v="0"/>
    <x v="3"/>
    <x v="4"/>
    <x v="1"/>
    <x v="0"/>
  </r>
  <r>
    <x v="0"/>
    <s v="Kommunal"/>
    <x v="8"/>
    <x v="0"/>
    <x v="3"/>
    <x v="0"/>
    <x v="0"/>
    <x v="2"/>
    <x v="2"/>
    <x v="2"/>
    <x v="2"/>
    <x v="2"/>
    <x v="0"/>
    <x v="2"/>
    <x v="5"/>
    <x v="3"/>
    <x v="2"/>
    <x v="2"/>
    <x v="3"/>
    <x v="3"/>
    <x v="2"/>
    <x v="0"/>
    <x v="0"/>
    <x v="2"/>
    <x v="0"/>
    <x v="2"/>
    <x v="2"/>
    <x v="0"/>
    <x v="0"/>
    <x v="2"/>
    <x v="0"/>
    <x v="2"/>
    <x v="3"/>
    <x v="3"/>
    <x v="1"/>
    <x v="0"/>
    <x v="2"/>
    <x v="4"/>
    <x v="2"/>
    <x v="0"/>
    <x v="0"/>
    <x v="0"/>
    <x v="0"/>
    <x v="0"/>
    <x v="0"/>
    <x v="0"/>
    <x v="0"/>
    <x v="0"/>
    <x v="0"/>
    <x v="4"/>
    <x v="7"/>
    <x v="55"/>
    <x v="3"/>
    <x v="4"/>
    <x v="0"/>
    <x v="2"/>
    <x v="2"/>
    <x v="4"/>
    <x v="5"/>
    <x v="5"/>
  </r>
  <r>
    <x v="0"/>
    <s v="Kommunal"/>
    <x v="8"/>
    <x v="0"/>
    <x v="3"/>
    <x v="0"/>
    <x v="2"/>
    <x v="0"/>
    <x v="2"/>
    <x v="3"/>
    <x v="1"/>
    <x v="0"/>
    <x v="0"/>
    <x v="0"/>
    <x v="0"/>
    <x v="0"/>
    <x v="3"/>
    <x v="3"/>
    <x v="3"/>
    <x v="0"/>
    <x v="5"/>
    <x v="2"/>
    <x v="0"/>
    <x v="3"/>
    <x v="1"/>
    <x v="2"/>
    <x v="3"/>
    <x v="0"/>
    <x v="4"/>
    <x v="0"/>
    <x v="3"/>
    <x v="0"/>
    <x v="2"/>
    <x v="3"/>
    <x v="2"/>
    <x v="0"/>
    <x v="2"/>
    <x v="0"/>
    <x v="0"/>
    <x v="2"/>
    <x v="0"/>
    <x v="0"/>
    <x v="0"/>
    <x v="0"/>
    <x v="0"/>
    <x v="0"/>
    <x v="0"/>
    <x v="0"/>
    <x v="0"/>
    <x v="0"/>
    <x v="26"/>
    <x v="3"/>
    <x v="4"/>
    <x v="8"/>
    <x v="2"/>
    <x v="4"/>
    <x v="0"/>
    <x v="6"/>
    <x v="3"/>
    <x v="2"/>
  </r>
  <r>
    <x v="0"/>
    <s v="Fristående"/>
    <x v="9"/>
    <x v="0"/>
    <x v="3"/>
    <x v="0"/>
    <x v="2"/>
    <x v="2"/>
    <x v="0"/>
    <x v="2"/>
    <x v="3"/>
    <x v="0"/>
    <x v="2"/>
    <x v="0"/>
    <x v="2"/>
    <x v="3"/>
    <x v="0"/>
    <x v="1"/>
    <x v="1"/>
    <x v="1"/>
    <x v="1"/>
    <x v="0"/>
    <x v="1"/>
    <x v="2"/>
    <x v="4"/>
    <x v="2"/>
    <x v="0"/>
    <x v="0"/>
    <x v="0"/>
    <x v="0"/>
    <x v="2"/>
    <x v="1"/>
    <x v="0"/>
    <x v="0"/>
    <x v="1"/>
    <x v="2"/>
    <x v="0"/>
    <x v="0"/>
    <x v="0"/>
    <x v="1"/>
    <x v="0"/>
    <x v="0"/>
    <x v="0"/>
    <x v="0"/>
    <x v="0"/>
    <x v="0"/>
    <x v="0"/>
    <x v="0"/>
    <x v="0"/>
    <x v="0"/>
    <x v="8"/>
    <x v="35"/>
    <x v="1"/>
    <x v="1"/>
    <x v="0"/>
    <x v="3"/>
    <x v="4"/>
    <x v="2"/>
    <x v="18"/>
    <x v="5"/>
  </r>
  <r>
    <x v="0"/>
    <s v="Fristående"/>
    <x v="10"/>
    <x v="0"/>
    <x v="5"/>
    <x v="1"/>
    <x v="2"/>
    <x v="3"/>
    <x v="4"/>
    <x v="0"/>
    <x v="1"/>
    <x v="0"/>
    <x v="2"/>
    <x v="3"/>
    <x v="4"/>
    <x v="0"/>
    <x v="3"/>
    <x v="3"/>
    <x v="1"/>
    <x v="2"/>
    <x v="3"/>
    <x v="4"/>
    <x v="2"/>
    <x v="0"/>
    <x v="4"/>
    <x v="0"/>
    <x v="3"/>
    <x v="0"/>
    <x v="0"/>
    <x v="0"/>
    <x v="1"/>
    <x v="4"/>
    <x v="4"/>
    <x v="0"/>
    <x v="0"/>
    <x v="1"/>
    <x v="1"/>
    <x v="1"/>
    <x v="1"/>
    <x v="1"/>
    <x v="0"/>
    <x v="0"/>
    <x v="0"/>
    <x v="0"/>
    <x v="0"/>
    <x v="0"/>
    <x v="0"/>
    <x v="0"/>
    <x v="0"/>
    <x v="11"/>
    <x v="54"/>
    <x v="0"/>
    <x v="5"/>
    <x v="21"/>
    <x v="6"/>
    <x v="0"/>
    <x v="5"/>
    <x v="47"/>
    <x v="7"/>
    <x v="0"/>
  </r>
  <r>
    <x v="0"/>
    <s v="Kommunal"/>
    <x v="8"/>
    <x v="0"/>
    <x v="3"/>
    <x v="3"/>
    <x v="2"/>
    <x v="3"/>
    <x v="4"/>
    <x v="2"/>
    <x v="3"/>
    <x v="4"/>
    <x v="2"/>
    <x v="0"/>
    <x v="4"/>
    <x v="0"/>
    <x v="0"/>
    <x v="2"/>
    <x v="0"/>
    <x v="0"/>
    <x v="5"/>
    <x v="3"/>
    <x v="4"/>
    <x v="0"/>
    <x v="4"/>
    <x v="2"/>
    <x v="5"/>
    <x v="0"/>
    <x v="0"/>
    <x v="2"/>
    <x v="0"/>
    <x v="4"/>
    <x v="4"/>
    <x v="4"/>
    <x v="2"/>
    <x v="4"/>
    <x v="4"/>
    <x v="2"/>
    <x v="3"/>
    <x v="0"/>
    <x v="0"/>
    <x v="0"/>
    <x v="0"/>
    <x v="0"/>
    <x v="0"/>
    <x v="0"/>
    <x v="0"/>
    <x v="0"/>
    <x v="0"/>
    <x v="11"/>
    <x v="36"/>
    <x v="15"/>
    <x v="6"/>
    <x v="8"/>
    <x v="8"/>
    <x v="0"/>
    <x v="3"/>
    <x v="4"/>
    <x v="7"/>
    <x v="7"/>
  </r>
  <r>
    <x v="0"/>
    <s v="Kommunal"/>
    <x v="8"/>
    <x v="0"/>
    <x v="3"/>
    <x v="1"/>
    <x v="2"/>
    <x v="3"/>
    <x v="4"/>
    <x v="0"/>
    <x v="2"/>
    <x v="2"/>
    <x v="0"/>
    <x v="3"/>
    <x v="0"/>
    <x v="0"/>
    <x v="3"/>
    <x v="3"/>
    <x v="4"/>
    <x v="2"/>
    <x v="4"/>
    <x v="2"/>
    <x v="2"/>
    <x v="0"/>
    <x v="4"/>
    <x v="3"/>
    <x v="2"/>
    <x v="0"/>
    <x v="4"/>
    <x v="2"/>
    <x v="0"/>
    <x v="2"/>
    <x v="3"/>
    <x v="3"/>
    <x v="2"/>
    <x v="0"/>
    <x v="3"/>
    <x v="3"/>
    <x v="1"/>
    <x v="2"/>
    <x v="0"/>
    <x v="0"/>
    <x v="0"/>
    <x v="0"/>
    <x v="0"/>
    <x v="0"/>
    <x v="0"/>
    <x v="0"/>
    <x v="0"/>
    <x v="11"/>
    <x v="29"/>
    <x v="14"/>
    <x v="7"/>
    <x v="14"/>
    <x v="7"/>
    <x v="0"/>
    <x v="3"/>
    <x v="24"/>
    <x v="5"/>
    <x v="2"/>
  </r>
  <r>
    <x v="0"/>
    <s v="Kommunal"/>
    <x v="8"/>
    <x v="0"/>
    <x v="3"/>
    <x v="0"/>
    <x v="3"/>
    <x v="2"/>
    <x v="0"/>
    <x v="3"/>
    <x v="2"/>
    <x v="2"/>
    <x v="0"/>
    <x v="2"/>
    <x v="0"/>
    <x v="2"/>
    <x v="3"/>
    <x v="4"/>
    <x v="2"/>
    <x v="3"/>
    <x v="2"/>
    <x v="0"/>
    <x v="0"/>
    <x v="3"/>
    <x v="2"/>
    <x v="2"/>
    <x v="2"/>
    <x v="0"/>
    <x v="0"/>
    <x v="2"/>
    <x v="0"/>
    <x v="3"/>
    <x v="3"/>
    <x v="1"/>
    <x v="1"/>
    <x v="2"/>
    <x v="2"/>
    <x v="0"/>
    <x v="2"/>
    <x v="2"/>
    <x v="0"/>
    <x v="0"/>
    <x v="0"/>
    <x v="0"/>
    <x v="0"/>
    <x v="0"/>
    <x v="0"/>
    <x v="0"/>
    <x v="0"/>
    <x v="13"/>
    <x v="5"/>
    <x v="19"/>
    <x v="7"/>
    <x v="4"/>
    <x v="0"/>
    <x v="5"/>
    <x v="2"/>
    <x v="4"/>
    <x v="13"/>
    <x v="1"/>
  </r>
  <r>
    <x v="0"/>
    <s v="Fristående"/>
    <x v="9"/>
    <x v="0"/>
    <x v="3"/>
    <x v="0"/>
    <x v="2"/>
    <x v="0"/>
    <x v="0"/>
    <x v="0"/>
    <x v="3"/>
    <x v="0"/>
    <x v="0"/>
    <x v="0"/>
    <x v="2"/>
    <x v="3"/>
    <x v="5"/>
    <x v="2"/>
    <x v="2"/>
    <x v="0"/>
    <x v="5"/>
    <x v="0"/>
    <x v="2"/>
    <x v="0"/>
    <x v="1"/>
    <x v="2"/>
    <x v="0"/>
    <x v="0"/>
    <x v="0"/>
    <x v="2"/>
    <x v="0"/>
    <x v="0"/>
    <x v="0"/>
    <x v="3"/>
    <x v="1"/>
    <x v="2"/>
    <x v="0"/>
    <x v="0"/>
    <x v="0"/>
    <x v="2"/>
    <x v="0"/>
    <x v="0"/>
    <x v="0"/>
    <x v="0"/>
    <x v="0"/>
    <x v="0"/>
    <x v="0"/>
    <x v="0"/>
    <x v="0"/>
    <x v="2"/>
    <x v="24"/>
    <x v="34"/>
    <x v="4"/>
    <x v="8"/>
    <x v="2"/>
    <x v="3"/>
    <x v="4"/>
    <x v="4"/>
    <x v="0"/>
    <x v="5"/>
  </r>
  <r>
    <x v="0"/>
    <s v="Fristående"/>
    <x v="10"/>
    <x v="0"/>
    <x v="5"/>
    <x v="1"/>
    <x v="2"/>
    <x v="0"/>
    <x v="0"/>
    <x v="2"/>
    <x v="0"/>
    <x v="0"/>
    <x v="5"/>
    <x v="5"/>
    <x v="2"/>
    <x v="0"/>
    <x v="0"/>
    <x v="2"/>
    <x v="3"/>
    <x v="2"/>
    <x v="0"/>
    <x v="2"/>
    <x v="2"/>
    <x v="2"/>
    <x v="4"/>
    <x v="2"/>
    <x v="0"/>
    <x v="3"/>
    <x v="0"/>
    <x v="0"/>
    <x v="2"/>
    <x v="2"/>
    <x v="0"/>
    <x v="3"/>
    <x v="2"/>
    <x v="0"/>
    <x v="4"/>
    <x v="2"/>
    <x v="4"/>
    <x v="4"/>
    <x v="0"/>
    <x v="0"/>
    <x v="0"/>
    <x v="0"/>
    <x v="0"/>
    <x v="0"/>
    <x v="0"/>
    <x v="0"/>
    <x v="0"/>
    <x v="2"/>
    <x v="22"/>
    <x v="15"/>
    <x v="3"/>
    <x v="2"/>
    <x v="7"/>
    <x v="3"/>
    <x v="4"/>
    <x v="15"/>
    <x v="2"/>
    <x v="2"/>
  </r>
  <r>
    <x v="0"/>
    <s v="Kommunal"/>
    <x v="8"/>
    <x v="0"/>
    <x v="3"/>
    <x v="1"/>
    <x v="0"/>
    <x v="0"/>
    <x v="0"/>
    <x v="3"/>
    <x v="2"/>
    <x v="2"/>
    <x v="4"/>
    <x v="3"/>
    <x v="2"/>
    <x v="3"/>
    <x v="0"/>
    <x v="3"/>
    <x v="4"/>
    <x v="3"/>
    <x v="2"/>
    <x v="3"/>
    <x v="0"/>
    <x v="2"/>
    <x v="2"/>
    <x v="3"/>
    <x v="0"/>
    <x v="0"/>
    <x v="0"/>
    <x v="2"/>
    <x v="0"/>
    <x v="3"/>
    <x v="3"/>
    <x v="1"/>
    <x v="1"/>
    <x v="2"/>
    <x v="3"/>
    <x v="3"/>
    <x v="2"/>
    <x v="2"/>
    <x v="0"/>
    <x v="0"/>
    <x v="0"/>
    <x v="0"/>
    <x v="0"/>
    <x v="0"/>
    <x v="0"/>
    <x v="0"/>
    <x v="0"/>
    <x v="0"/>
    <x v="35"/>
    <x v="6"/>
    <x v="7"/>
    <x v="4"/>
    <x v="3"/>
    <x v="4"/>
    <x v="2"/>
    <x v="4"/>
    <x v="13"/>
    <x v="1"/>
  </r>
  <r>
    <x v="0"/>
    <s v="Fristående"/>
    <x v="9"/>
    <x v="0"/>
    <x v="3"/>
    <x v="0"/>
    <x v="2"/>
    <x v="2"/>
    <x v="2"/>
    <x v="2"/>
    <x v="2"/>
    <x v="2"/>
    <x v="2"/>
    <x v="3"/>
    <x v="0"/>
    <x v="3"/>
    <x v="0"/>
    <x v="2"/>
    <x v="3"/>
    <x v="0"/>
    <x v="4"/>
    <x v="0"/>
    <x v="0"/>
    <x v="3"/>
    <x v="2"/>
    <x v="2"/>
    <x v="3"/>
    <x v="1"/>
    <x v="0"/>
    <x v="2"/>
    <x v="2"/>
    <x v="0"/>
    <x v="2"/>
    <x v="2"/>
    <x v="1"/>
    <x v="0"/>
    <x v="2"/>
    <x v="0"/>
    <x v="0"/>
    <x v="2"/>
    <x v="0"/>
    <x v="0"/>
    <x v="0"/>
    <x v="0"/>
    <x v="0"/>
    <x v="0"/>
    <x v="0"/>
    <x v="0"/>
    <x v="0"/>
    <x v="3"/>
    <x v="2"/>
    <x v="4"/>
    <x v="3"/>
    <x v="7"/>
    <x v="0"/>
    <x v="5"/>
    <x v="0"/>
    <x v="47"/>
    <x v="3"/>
    <x v="2"/>
  </r>
  <r>
    <x v="0"/>
    <s v="Fristående"/>
    <x v="10"/>
    <x v="0"/>
    <x v="5"/>
    <x v="0"/>
    <x v="0"/>
    <x v="0"/>
    <x v="2"/>
    <x v="3"/>
    <x v="2"/>
    <x v="2"/>
    <x v="5"/>
    <x v="0"/>
    <x v="0"/>
    <x v="3"/>
    <x v="0"/>
    <x v="3"/>
    <x v="3"/>
    <x v="0"/>
    <x v="0"/>
    <x v="2"/>
    <x v="1"/>
    <x v="3"/>
    <x v="4"/>
    <x v="2"/>
    <x v="0"/>
    <x v="0"/>
    <x v="4"/>
    <x v="2"/>
    <x v="2"/>
    <x v="2"/>
    <x v="3"/>
    <x v="3"/>
    <x v="1"/>
    <x v="0"/>
    <x v="0"/>
    <x v="0"/>
    <x v="0"/>
    <x v="3"/>
    <x v="0"/>
    <x v="0"/>
    <x v="0"/>
    <x v="0"/>
    <x v="0"/>
    <x v="0"/>
    <x v="0"/>
    <x v="0"/>
    <x v="0"/>
    <x v="3"/>
    <x v="91"/>
    <x v="6"/>
    <x v="4"/>
    <x v="0"/>
    <x v="7"/>
    <x v="7"/>
    <x v="4"/>
    <x v="10"/>
    <x v="5"/>
    <x v="5"/>
  </r>
  <r>
    <x v="0"/>
    <s v="Kommunal"/>
    <x v="8"/>
    <x v="0"/>
    <x v="3"/>
    <x v="0"/>
    <x v="2"/>
    <x v="1"/>
    <x v="1"/>
    <x v="2"/>
    <x v="0"/>
    <x v="0"/>
    <x v="2"/>
    <x v="0"/>
    <x v="1"/>
    <x v="0"/>
    <x v="5"/>
    <x v="3"/>
    <x v="2"/>
    <x v="4"/>
    <x v="4"/>
    <x v="0"/>
    <x v="0"/>
    <x v="2"/>
    <x v="4"/>
    <x v="0"/>
    <x v="3"/>
    <x v="0"/>
    <x v="0"/>
    <x v="0"/>
    <x v="2"/>
    <x v="0"/>
    <x v="0"/>
    <x v="2"/>
    <x v="0"/>
    <x v="0"/>
    <x v="2"/>
    <x v="0"/>
    <x v="0"/>
    <x v="1"/>
    <x v="0"/>
    <x v="0"/>
    <x v="0"/>
    <x v="0"/>
    <x v="0"/>
    <x v="0"/>
    <x v="0"/>
    <x v="0"/>
    <x v="0"/>
    <x v="2"/>
    <x v="30"/>
    <x v="26"/>
    <x v="5"/>
    <x v="11"/>
    <x v="0"/>
    <x v="3"/>
    <x v="5"/>
    <x v="2"/>
    <x v="0"/>
    <x v="3"/>
  </r>
  <r>
    <x v="0"/>
    <s v="Kommunal"/>
    <x v="8"/>
    <x v="0"/>
    <x v="3"/>
    <x v="0"/>
    <x v="0"/>
    <x v="2"/>
    <x v="2"/>
    <x v="3"/>
    <x v="2"/>
    <x v="2"/>
    <x v="0"/>
    <x v="2"/>
    <x v="0"/>
    <x v="3"/>
    <x v="3"/>
    <x v="3"/>
    <x v="2"/>
    <x v="2"/>
    <x v="0"/>
    <x v="0"/>
    <x v="0"/>
    <x v="3"/>
    <x v="2"/>
    <x v="2"/>
    <x v="2"/>
    <x v="0"/>
    <x v="0"/>
    <x v="0"/>
    <x v="2"/>
    <x v="2"/>
    <x v="0"/>
    <x v="3"/>
    <x v="1"/>
    <x v="2"/>
    <x v="0"/>
    <x v="0"/>
    <x v="0"/>
    <x v="4"/>
    <x v="0"/>
    <x v="0"/>
    <x v="0"/>
    <x v="0"/>
    <x v="0"/>
    <x v="0"/>
    <x v="0"/>
    <x v="0"/>
    <x v="0"/>
    <x v="4"/>
    <x v="5"/>
    <x v="23"/>
    <x v="5"/>
    <x v="2"/>
    <x v="0"/>
    <x v="5"/>
    <x v="2"/>
    <x v="2"/>
    <x v="2"/>
    <x v="5"/>
  </r>
  <r>
    <x v="0"/>
    <s v="Fristående"/>
    <x v="10"/>
    <x v="0"/>
    <x v="5"/>
    <x v="0"/>
    <x v="2"/>
    <x v="0"/>
    <x v="4"/>
    <x v="2"/>
    <x v="0"/>
    <x v="4"/>
    <x v="4"/>
    <x v="0"/>
    <x v="4"/>
    <x v="0"/>
    <x v="5"/>
    <x v="0"/>
    <x v="0"/>
    <x v="4"/>
    <x v="5"/>
    <x v="4"/>
    <x v="3"/>
    <x v="0"/>
    <x v="4"/>
    <x v="0"/>
    <x v="3"/>
    <x v="5"/>
    <x v="4"/>
    <x v="3"/>
    <x v="4"/>
    <x v="0"/>
    <x v="4"/>
    <x v="2"/>
    <x v="2"/>
    <x v="4"/>
    <x v="4"/>
    <x v="2"/>
    <x v="3"/>
    <x v="4"/>
    <x v="0"/>
    <x v="0"/>
    <x v="0"/>
    <x v="0"/>
    <x v="0"/>
    <x v="0"/>
    <x v="0"/>
    <x v="0"/>
    <x v="0"/>
    <x v="12"/>
    <x v="32"/>
    <x v="28"/>
    <x v="0"/>
    <x v="15"/>
    <x v="5"/>
    <x v="0"/>
    <x v="5"/>
    <x v="40"/>
    <x v="12"/>
    <x v="3"/>
  </r>
  <r>
    <x v="0"/>
    <s v="Kommunal"/>
    <x v="8"/>
    <x v="0"/>
    <x v="3"/>
    <x v="0"/>
    <x v="2"/>
    <x v="2"/>
    <x v="0"/>
    <x v="2"/>
    <x v="3"/>
    <x v="2"/>
    <x v="0"/>
    <x v="0"/>
    <x v="0"/>
    <x v="0"/>
    <x v="0"/>
    <x v="3"/>
    <x v="2"/>
    <x v="0"/>
    <x v="4"/>
    <x v="1"/>
    <x v="0"/>
    <x v="3"/>
    <x v="1"/>
    <x v="0"/>
    <x v="3"/>
    <x v="1"/>
    <x v="5"/>
    <x v="0"/>
    <x v="0"/>
    <x v="0"/>
    <x v="2"/>
    <x v="2"/>
    <x v="1"/>
    <x v="0"/>
    <x v="2"/>
    <x v="4"/>
    <x v="4"/>
    <x v="0"/>
    <x v="0"/>
    <x v="0"/>
    <x v="0"/>
    <x v="0"/>
    <x v="0"/>
    <x v="0"/>
    <x v="0"/>
    <x v="0"/>
    <x v="0"/>
    <x v="0"/>
    <x v="12"/>
    <x v="0"/>
    <x v="5"/>
    <x v="7"/>
    <x v="0"/>
    <x v="4"/>
    <x v="5"/>
    <x v="34"/>
    <x v="3"/>
    <x v="2"/>
  </r>
  <r>
    <x v="0"/>
    <s v="Kommunal"/>
    <x v="8"/>
    <x v="0"/>
    <x v="3"/>
    <x v="0"/>
    <x v="3"/>
    <x v="2"/>
    <x v="2"/>
    <x v="3"/>
    <x v="2"/>
    <x v="2"/>
    <x v="0"/>
    <x v="2"/>
    <x v="5"/>
    <x v="3"/>
    <x v="0"/>
    <x v="1"/>
    <x v="2"/>
    <x v="3"/>
    <x v="2"/>
    <x v="0"/>
    <x v="4"/>
    <x v="3"/>
    <x v="0"/>
    <x v="0"/>
    <x v="0"/>
    <x v="0"/>
    <x v="0"/>
    <x v="2"/>
    <x v="0"/>
    <x v="2"/>
    <x v="3"/>
    <x v="1"/>
    <x v="0"/>
    <x v="0"/>
    <x v="0"/>
    <x v="3"/>
    <x v="0"/>
    <x v="2"/>
    <x v="0"/>
    <x v="0"/>
    <x v="0"/>
    <x v="0"/>
    <x v="0"/>
    <x v="0"/>
    <x v="0"/>
    <x v="0"/>
    <x v="0"/>
    <x v="5"/>
    <x v="5"/>
    <x v="23"/>
    <x v="5"/>
    <x v="4"/>
    <x v="3"/>
    <x v="5"/>
    <x v="0"/>
    <x v="4"/>
    <x v="5"/>
    <x v="8"/>
  </r>
  <r>
    <x v="0"/>
    <s v="Fristående"/>
    <x v="10"/>
    <x v="0"/>
    <x v="5"/>
    <x v="1"/>
    <x v="0"/>
    <x v="2"/>
    <x v="3"/>
    <x v="3"/>
    <x v="4"/>
    <x v="2"/>
    <x v="0"/>
    <x v="3"/>
    <x v="0"/>
    <x v="3"/>
    <x v="3"/>
    <x v="3"/>
    <x v="2"/>
    <x v="3"/>
    <x v="0"/>
    <x v="0"/>
    <x v="0"/>
    <x v="3"/>
    <x v="2"/>
    <x v="3"/>
    <x v="0"/>
    <x v="0"/>
    <x v="0"/>
    <x v="2"/>
    <x v="2"/>
    <x v="2"/>
    <x v="0"/>
    <x v="1"/>
    <x v="1"/>
    <x v="2"/>
    <x v="0"/>
    <x v="3"/>
    <x v="2"/>
    <x v="2"/>
    <x v="0"/>
    <x v="0"/>
    <x v="0"/>
    <x v="0"/>
    <x v="0"/>
    <x v="0"/>
    <x v="0"/>
    <x v="0"/>
    <x v="0"/>
    <x v="6"/>
    <x v="38"/>
    <x v="5"/>
    <x v="5"/>
    <x v="10"/>
    <x v="0"/>
    <x v="5"/>
    <x v="2"/>
    <x v="0"/>
    <x v="2"/>
    <x v="1"/>
  </r>
  <r>
    <x v="0"/>
    <s v="Fristående"/>
    <x v="10"/>
    <x v="0"/>
    <x v="5"/>
    <x v="1"/>
    <x v="2"/>
    <x v="0"/>
    <x v="2"/>
    <x v="0"/>
    <x v="3"/>
    <x v="2"/>
    <x v="2"/>
    <x v="0"/>
    <x v="2"/>
    <x v="0"/>
    <x v="5"/>
    <x v="3"/>
    <x v="3"/>
    <x v="4"/>
    <x v="4"/>
    <x v="2"/>
    <x v="2"/>
    <x v="0"/>
    <x v="4"/>
    <x v="2"/>
    <x v="0"/>
    <x v="0"/>
    <x v="0"/>
    <x v="0"/>
    <x v="0"/>
    <x v="4"/>
    <x v="4"/>
    <x v="3"/>
    <x v="4"/>
    <x v="0"/>
    <x v="4"/>
    <x v="2"/>
    <x v="0"/>
    <x v="3"/>
    <x v="0"/>
    <x v="0"/>
    <x v="0"/>
    <x v="0"/>
    <x v="0"/>
    <x v="0"/>
    <x v="0"/>
    <x v="0"/>
    <x v="0"/>
    <x v="0"/>
    <x v="8"/>
    <x v="15"/>
    <x v="4"/>
    <x v="11"/>
    <x v="7"/>
    <x v="0"/>
    <x v="4"/>
    <x v="0"/>
    <x v="7"/>
    <x v="9"/>
  </r>
  <r>
    <x v="0"/>
    <s v="Fristående"/>
    <x v="10"/>
    <x v="0"/>
    <x v="5"/>
    <x v="1"/>
    <x v="0"/>
    <x v="0"/>
    <x v="2"/>
    <x v="2"/>
    <x v="3"/>
    <x v="0"/>
    <x v="1"/>
    <x v="0"/>
    <x v="2"/>
    <x v="0"/>
    <x v="5"/>
    <x v="2"/>
    <x v="0"/>
    <x v="2"/>
    <x v="0"/>
    <x v="2"/>
    <x v="2"/>
    <x v="0"/>
    <x v="4"/>
    <x v="0"/>
    <x v="3"/>
    <x v="0"/>
    <x v="0"/>
    <x v="0"/>
    <x v="0"/>
    <x v="4"/>
    <x v="4"/>
    <x v="3"/>
    <x v="4"/>
    <x v="0"/>
    <x v="4"/>
    <x v="2"/>
    <x v="0"/>
    <x v="3"/>
    <x v="0"/>
    <x v="0"/>
    <x v="0"/>
    <x v="0"/>
    <x v="0"/>
    <x v="0"/>
    <x v="0"/>
    <x v="0"/>
    <x v="0"/>
    <x v="3"/>
    <x v="20"/>
    <x v="15"/>
    <x v="6"/>
    <x v="2"/>
    <x v="7"/>
    <x v="0"/>
    <x v="5"/>
    <x v="0"/>
    <x v="7"/>
    <x v="9"/>
  </r>
  <r>
    <x v="0"/>
    <s v="Kommunal"/>
    <x v="8"/>
    <x v="0"/>
    <x v="3"/>
    <x v="1"/>
    <x v="2"/>
    <x v="0"/>
    <x v="4"/>
    <x v="2"/>
    <x v="3"/>
    <x v="2"/>
    <x v="2"/>
    <x v="0"/>
    <x v="0"/>
    <x v="0"/>
    <x v="3"/>
    <x v="3"/>
    <x v="2"/>
    <x v="3"/>
    <x v="0"/>
    <x v="0"/>
    <x v="0"/>
    <x v="0"/>
    <x v="0"/>
    <x v="2"/>
    <x v="0"/>
    <x v="0"/>
    <x v="0"/>
    <x v="3"/>
    <x v="3"/>
    <x v="4"/>
    <x v="2"/>
    <x v="0"/>
    <x v="0"/>
    <x v="0"/>
    <x v="2"/>
    <x v="0"/>
    <x v="0"/>
    <x v="0"/>
    <x v="0"/>
    <x v="0"/>
    <x v="0"/>
    <x v="0"/>
    <x v="0"/>
    <x v="0"/>
    <x v="0"/>
    <x v="0"/>
    <x v="0"/>
    <x v="12"/>
    <x v="4"/>
    <x v="3"/>
    <x v="5"/>
    <x v="10"/>
    <x v="0"/>
    <x v="0"/>
    <x v="4"/>
    <x v="36"/>
    <x v="8"/>
    <x v="0"/>
  </r>
  <r>
    <x v="0"/>
    <s v="Fristående"/>
    <x v="10"/>
    <x v="0"/>
    <x v="5"/>
    <x v="0"/>
    <x v="3"/>
    <x v="2"/>
    <x v="2"/>
    <x v="2"/>
    <x v="1"/>
    <x v="2"/>
    <x v="0"/>
    <x v="3"/>
    <x v="0"/>
    <x v="3"/>
    <x v="3"/>
    <x v="3"/>
    <x v="2"/>
    <x v="3"/>
    <x v="2"/>
    <x v="3"/>
    <x v="0"/>
    <x v="3"/>
    <x v="4"/>
    <x v="3"/>
    <x v="0"/>
    <x v="0"/>
    <x v="0"/>
    <x v="0"/>
    <x v="3"/>
    <x v="3"/>
    <x v="5"/>
    <x v="3"/>
    <x v="1"/>
    <x v="0"/>
    <x v="4"/>
    <x v="4"/>
    <x v="0"/>
    <x v="0"/>
    <x v="0"/>
    <x v="0"/>
    <x v="0"/>
    <x v="0"/>
    <x v="0"/>
    <x v="0"/>
    <x v="0"/>
    <x v="0"/>
    <x v="0"/>
    <x v="5"/>
    <x v="40"/>
    <x v="5"/>
    <x v="5"/>
    <x v="4"/>
    <x v="3"/>
    <x v="7"/>
    <x v="2"/>
    <x v="12"/>
    <x v="9"/>
    <x v="5"/>
  </r>
  <r>
    <x v="0"/>
    <s v="Kommunal"/>
    <x v="8"/>
    <x v="0"/>
    <x v="3"/>
    <x v="1"/>
    <x v="2"/>
    <x v="0"/>
    <x v="2"/>
    <x v="2"/>
    <x v="1"/>
    <x v="0"/>
    <x v="2"/>
    <x v="1"/>
    <x v="2"/>
    <x v="1"/>
    <x v="0"/>
    <x v="1"/>
    <x v="3"/>
    <x v="4"/>
    <x v="1"/>
    <x v="2"/>
    <x v="2"/>
    <x v="2"/>
    <x v="1"/>
    <x v="1"/>
    <x v="0"/>
    <x v="3"/>
    <x v="4"/>
    <x v="1"/>
    <x v="2"/>
    <x v="0"/>
    <x v="2"/>
    <x v="0"/>
    <x v="0"/>
    <x v="1"/>
    <x v="2"/>
    <x v="1"/>
    <x v="0"/>
    <x v="1"/>
    <x v="0"/>
    <x v="0"/>
    <x v="0"/>
    <x v="0"/>
    <x v="0"/>
    <x v="0"/>
    <x v="0"/>
    <x v="0"/>
    <x v="0"/>
    <x v="0"/>
    <x v="21"/>
    <x v="32"/>
    <x v="3"/>
    <x v="18"/>
    <x v="7"/>
    <x v="2"/>
    <x v="4"/>
    <x v="52"/>
    <x v="3"/>
    <x v="0"/>
  </r>
  <r>
    <x v="0"/>
    <s v="Fristående"/>
    <x v="10"/>
    <x v="0"/>
    <x v="5"/>
    <x v="1"/>
    <x v="2"/>
    <x v="2"/>
    <x v="2"/>
    <x v="4"/>
    <x v="3"/>
    <x v="3"/>
    <x v="0"/>
    <x v="3"/>
    <x v="0"/>
    <x v="3"/>
    <x v="3"/>
    <x v="3"/>
    <x v="1"/>
    <x v="2"/>
    <x v="0"/>
    <x v="0"/>
    <x v="0"/>
    <x v="3"/>
    <x v="2"/>
    <x v="3"/>
    <x v="0"/>
    <x v="0"/>
    <x v="0"/>
    <x v="0"/>
    <x v="0"/>
    <x v="3"/>
    <x v="5"/>
    <x v="1"/>
    <x v="1"/>
    <x v="2"/>
    <x v="1"/>
    <x v="1"/>
    <x v="1"/>
    <x v="1"/>
    <x v="0"/>
    <x v="0"/>
    <x v="0"/>
    <x v="0"/>
    <x v="0"/>
    <x v="0"/>
    <x v="0"/>
    <x v="0"/>
    <x v="0"/>
    <x v="3"/>
    <x v="38"/>
    <x v="5"/>
    <x v="5"/>
    <x v="2"/>
    <x v="0"/>
    <x v="5"/>
    <x v="2"/>
    <x v="0"/>
    <x v="9"/>
    <x v="1"/>
  </r>
  <r>
    <x v="0"/>
    <s v="Fristående"/>
    <x v="10"/>
    <x v="0"/>
    <x v="11"/>
    <x v="1"/>
    <x v="2"/>
    <x v="0"/>
    <x v="4"/>
    <x v="0"/>
    <x v="3"/>
    <x v="0"/>
    <x v="2"/>
    <x v="5"/>
    <x v="3"/>
    <x v="0"/>
    <x v="0"/>
    <x v="2"/>
    <x v="3"/>
    <x v="2"/>
    <x v="5"/>
    <x v="0"/>
    <x v="2"/>
    <x v="1"/>
    <x v="2"/>
    <x v="0"/>
    <x v="3"/>
    <x v="1"/>
    <x v="3"/>
    <x v="0"/>
    <x v="3"/>
    <x v="0"/>
    <x v="1"/>
    <x v="4"/>
    <x v="4"/>
    <x v="0"/>
    <x v="4"/>
    <x v="1"/>
    <x v="3"/>
    <x v="3"/>
    <x v="0"/>
    <x v="0"/>
    <x v="0"/>
    <x v="0"/>
    <x v="0"/>
    <x v="0"/>
    <x v="0"/>
    <x v="0"/>
    <x v="0"/>
    <x v="12"/>
    <x v="30"/>
    <x v="22"/>
    <x v="3"/>
    <x v="13"/>
    <x v="2"/>
    <x v="5"/>
    <x v="5"/>
    <x v="20"/>
    <x v="14"/>
    <x v="6"/>
  </r>
  <r>
    <x v="0"/>
    <s v="Kommunal"/>
    <x v="8"/>
    <x v="0"/>
    <x v="3"/>
    <x v="1"/>
    <x v="0"/>
    <x v="2"/>
    <x v="2"/>
    <x v="2"/>
    <x v="2"/>
    <x v="0"/>
    <x v="0"/>
    <x v="0"/>
    <x v="2"/>
    <x v="0"/>
    <x v="0"/>
    <x v="4"/>
    <x v="4"/>
    <x v="2"/>
    <x v="0"/>
    <x v="0"/>
    <x v="0"/>
    <x v="2"/>
    <x v="1"/>
    <x v="2"/>
    <x v="0"/>
    <x v="0"/>
    <x v="0"/>
    <x v="2"/>
    <x v="3"/>
    <x v="0"/>
    <x v="5"/>
    <x v="3"/>
    <x v="1"/>
    <x v="2"/>
    <x v="4"/>
    <x v="4"/>
    <x v="3"/>
    <x v="0"/>
    <x v="0"/>
    <x v="0"/>
    <x v="0"/>
    <x v="0"/>
    <x v="0"/>
    <x v="0"/>
    <x v="0"/>
    <x v="0"/>
    <x v="0"/>
    <x v="4"/>
    <x v="29"/>
    <x v="7"/>
    <x v="8"/>
    <x v="2"/>
    <x v="0"/>
    <x v="2"/>
    <x v="4"/>
    <x v="25"/>
    <x v="19"/>
    <x v="5"/>
  </r>
  <r>
    <x v="0"/>
    <s v="Kommunal"/>
    <x v="8"/>
    <x v="0"/>
    <x v="3"/>
    <x v="1"/>
    <x v="0"/>
    <x v="2"/>
    <x v="2"/>
    <x v="3"/>
    <x v="2"/>
    <x v="2"/>
    <x v="0"/>
    <x v="3"/>
    <x v="0"/>
    <x v="3"/>
    <x v="5"/>
    <x v="4"/>
    <x v="4"/>
    <x v="3"/>
    <x v="2"/>
    <x v="0"/>
    <x v="0"/>
    <x v="1"/>
    <x v="0"/>
    <x v="2"/>
    <x v="0"/>
    <x v="0"/>
    <x v="0"/>
    <x v="2"/>
    <x v="0"/>
    <x v="2"/>
    <x v="3"/>
    <x v="1"/>
    <x v="1"/>
    <x v="2"/>
    <x v="4"/>
    <x v="2"/>
    <x v="4"/>
    <x v="0"/>
    <x v="0"/>
    <x v="0"/>
    <x v="0"/>
    <x v="0"/>
    <x v="0"/>
    <x v="0"/>
    <x v="0"/>
    <x v="0"/>
    <x v="0"/>
    <x v="4"/>
    <x v="5"/>
    <x v="6"/>
    <x v="8"/>
    <x v="4"/>
    <x v="0"/>
    <x v="1"/>
    <x v="4"/>
    <x v="4"/>
    <x v="5"/>
    <x v="1"/>
  </r>
  <r>
    <x v="0"/>
    <s v="Fristående"/>
    <x v="10"/>
    <x v="0"/>
    <x v="5"/>
    <x v="0"/>
    <x v="4"/>
    <x v="3"/>
    <x v="4"/>
    <x v="0"/>
    <x v="0"/>
    <x v="4"/>
    <x v="4"/>
    <x v="4"/>
    <x v="3"/>
    <x v="4"/>
    <x v="2"/>
    <x v="0"/>
    <x v="4"/>
    <x v="0"/>
    <x v="3"/>
    <x v="3"/>
    <x v="4"/>
    <x v="0"/>
    <x v="4"/>
    <x v="4"/>
    <x v="4"/>
    <x v="0"/>
    <x v="0"/>
    <x v="4"/>
    <x v="0"/>
    <x v="4"/>
    <x v="5"/>
    <x v="4"/>
    <x v="3"/>
    <x v="4"/>
    <x v="4"/>
    <x v="2"/>
    <x v="3"/>
    <x v="3"/>
    <x v="0"/>
    <x v="0"/>
    <x v="0"/>
    <x v="0"/>
    <x v="0"/>
    <x v="0"/>
    <x v="0"/>
    <x v="0"/>
    <x v="0"/>
    <x v="8"/>
    <x v="44"/>
    <x v="20"/>
    <x v="4"/>
    <x v="6"/>
    <x v="8"/>
    <x v="0"/>
    <x v="6"/>
    <x v="12"/>
    <x v="18"/>
    <x v="2"/>
  </r>
  <r>
    <x v="0"/>
    <s v="Fristående"/>
    <x v="10"/>
    <x v="0"/>
    <x v="5"/>
    <x v="0"/>
    <x v="0"/>
    <x v="0"/>
    <x v="2"/>
    <x v="3"/>
    <x v="2"/>
    <x v="3"/>
    <x v="4"/>
    <x v="0"/>
    <x v="1"/>
    <x v="3"/>
    <x v="5"/>
    <x v="3"/>
    <x v="2"/>
    <x v="4"/>
    <x v="4"/>
    <x v="0"/>
    <x v="0"/>
    <x v="3"/>
    <x v="2"/>
    <x v="2"/>
    <x v="0"/>
    <x v="0"/>
    <x v="0"/>
    <x v="2"/>
    <x v="0"/>
    <x v="2"/>
    <x v="3"/>
    <x v="3"/>
    <x v="1"/>
    <x v="0"/>
    <x v="0"/>
    <x v="0"/>
    <x v="0"/>
    <x v="0"/>
    <x v="0"/>
    <x v="0"/>
    <x v="0"/>
    <x v="0"/>
    <x v="0"/>
    <x v="0"/>
    <x v="0"/>
    <x v="0"/>
    <x v="0"/>
    <x v="3"/>
    <x v="42"/>
    <x v="56"/>
    <x v="5"/>
    <x v="11"/>
    <x v="0"/>
    <x v="5"/>
    <x v="4"/>
    <x v="4"/>
    <x v="5"/>
    <x v="5"/>
  </r>
  <r>
    <x v="0"/>
    <s v="Fristående"/>
    <x v="10"/>
    <x v="0"/>
    <x v="5"/>
    <x v="0"/>
    <x v="2"/>
    <x v="2"/>
    <x v="2"/>
    <x v="2"/>
    <x v="4"/>
    <x v="3"/>
    <x v="4"/>
    <x v="3"/>
    <x v="1"/>
    <x v="0"/>
    <x v="0"/>
    <x v="3"/>
    <x v="2"/>
    <x v="4"/>
    <x v="2"/>
    <x v="3"/>
    <x v="4"/>
    <x v="3"/>
    <x v="0"/>
    <x v="3"/>
    <x v="0"/>
    <x v="0"/>
    <x v="0"/>
    <x v="2"/>
    <x v="0"/>
    <x v="2"/>
    <x v="3"/>
    <x v="1"/>
    <x v="3"/>
    <x v="3"/>
    <x v="0"/>
    <x v="0"/>
    <x v="2"/>
    <x v="2"/>
    <x v="0"/>
    <x v="0"/>
    <x v="0"/>
    <x v="0"/>
    <x v="0"/>
    <x v="0"/>
    <x v="0"/>
    <x v="0"/>
    <x v="0"/>
    <x v="3"/>
    <x v="62"/>
    <x v="33"/>
    <x v="5"/>
    <x v="12"/>
    <x v="8"/>
    <x v="5"/>
    <x v="2"/>
    <x v="4"/>
    <x v="5"/>
    <x v="8"/>
  </r>
  <r>
    <x v="0"/>
    <s v="Fristående"/>
    <x v="10"/>
    <x v="0"/>
    <x v="5"/>
    <x v="1"/>
    <x v="0"/>
    <x v="1"/>
    <x v="0"/>
    <x v="2"/>
    <x v="1"/>
    <x v="2"/>
    <x v="1"/>
    <x v="3"/>
    <x v="1"/>
    <x v="3"/>
    <x v="3"/>
    <x v="0"/>
    <x v="1"/>
    <x v="3"/>
    <x v="2"/>
    <x v="0"/>
    <x v="1"/>
    <x v="0"/>
    <x v="0"/>
    <x v="5"/>
    <x v="2"/>
    <x v="0"/>
    <x v="1"/>
    <x v="2"/>
    <x v="1"/>
    <x v="2"/>
    <x v="3"/>
    <x v="1"/>
    <x v="1"/>
    <x v="2"/>
    <x v="0"/>
    <x v="3"/>
    <x v="2"/>
    <x v="2"/>
    <x v="0"/>
    <x v="0"/>
    <x v="0"/>
    <x v="0"/>
    <x v="0"/>
    <x v="0"/>
    <x v="0"/>
    <x v="0"/>
    <x v="0"/>
    <x v="16"/>
    <x v="16"/>
    <x v="40"/>
    <x v="0"/>
    <x v="4"/>
    <x v="0"/>
    <x v="0"/>
    <x v="7"/>
    <x v="4"/>
    <x v="5"/>
    <x v="1"/>
  </r>
  <r>
    <x v="0"/>
    <s v="Fristående"/>
    <x v="11"/>
    <x v="0"/>
    <x v="3"/>
    <x v="0"/>
    <x v="4"/>
    <x v="0"/>
    <x v="4"/>
    <x v="1"/>
    <x v="0"/>
    <x v="4"/>
    <x v="5"/>
    <x v="2"/>
    <x v="4"/>
    <x v="0"/>
    <x v="4"/>
    <x v="3"/>
    <x v="1"/>
    <x v="0"/>
    <x v="4"/>
    <x v="1"/>
    <x v="1"/>
    <x v="1"/>
    <x v="0"/>
    <x v="0"/>
    <x v="0"/>
    <x v="0"/>
    <x v="0"/>
    <x v="3"/>
    <x v="0"/>
    <x v="4"/>
    <x v="5"/>
    <x v="3"/>
    <x v="0"/>
    <x v="0"/>
    <x v="3"/>
    <x v="0"/>
    <x v="2"/>
    <x v="2"/>
    <x v="0"/>
    <x v="0"/>
    <x v="0"/>
    <x v="0"/>
    <x v="0"/>
    <x v="0"/>
    <x v="0"/>
    <x v="0"/>
    <x v="0"/>
    <x v="11"/>
    <x v="28"/>
    <x v="15"/>
    <x v="5"/>
    <x v="7"/>
    <x v="1"/>
    <x v="1"/>
    <x v="0"/>
    <x v="25"/>
    <x v="18"/>
    <x v="5"/>
  </r>
  <r>
    <x v="0"/>
    <s v="Fristående"/>
    <x v="11"/>
    <x v="0"/>
    <x v="3"/>
    <x v="0"/>
    <x v="2"/>
    <x v="0"/>
    <x v="0"/>
    <x v="2"/>
    <x v="4"/>
    <x v="3"/>
    <x v="2"/>
    <x v="3"/>
    <x v="2"/>
    <x v="3"/>
    <x v="3"/>
    <x v="3"/>
    <x v="3"/>
    <x v="0"/>
    <x v="3"/>
    <x v="3"/>
    <x v="0"/>
    <x v="2"/>
    <x v="2"/>
    <x v="5"/>
    <x v="5"/>
    <x v="0"/>
    <x v="0"/>
    <x v="2"/>
    <x v="0"/>
    <x v="3"/>
    <x v="5"/>
    <x v="1"/>
    <x v="4"/>
    <x v="2"/>
    <x v="0"/>
    <x v="0"/>
    <x v="4"/>
    <x v="4"/>
    <x v="0"/>
    <x v="0"/>
    <x v="0"/>
    <x v="0"/>
    <x v="0"/>
    <x v="0"/>
    <x v="0"/>
    <x v="0"/>
    <x v="0"/>
    <x v="2"/>
    <x v="46"/>
    <x v="4"/>
    <x v="4"/>
    <x v="6"/>
    <x v="3"/>
    <x v="4"/>
    <x v="9"/>
    <x v="4"/>
    <x v="9"/>
    <x v="2"/>
  </r>
  <r>
    <x v="0"/>
    <s v="Fristående"/>
    <x v="11"/>
    <x v="0"/>
    <x v="3"/>
    <x v="1"/>
    <x v="3"/>
    <x v="0"/>
    <x v="0"/>
    <x v="2"/>
    <x v="2"/>
    <x v="0"/>
    <x v="2"/>
    <x v="0"/>
    <x v="2"/>
    <x v="3"/>
    <x v="0"/>
    <x v="3"/>
    <x v="2"/>
    <x v="3"/>
    <x v="0"/>
    <x v="0"/>
    <x v="0"/>
    <x v="2"/>
    <x v="2"/>
    <x v="3"/>
    <x v="2"/>
    <x v="0"/>
    <x v="0"/>
    <x v="0"/>
    <x v="2"/>
    <x v="2"/>
    <x v="3"/>
    <x v="1"/>
    <x v="3"/>
    <x v="2"/>
    <x v="0"/>
    <x v="4"/>
    <x v="0"/>
    <x v="2"/>
    <x v="0"/>
    <x v="0"/>
    <x v="0"/>
    <x v="0"/>
    <x v="0"/>
    <x v="0"/>
    <x v="0"/>
    <x v="0"/>
    <x v="0"/>
    <x v="22"/>
    <x v="34"/>
    <x v="35"/>
    <x v="5"/>
    <x v="10"/>
    <x v="0"/>
    <x v="4"/>
    <x v="3"/>
    <x v="2"/>
    <x v="5"/>
    <x v="8"/>
  </r>
  <r>
    <x v="0"/>
    <s v="Fristående"/>
    <x v="11"/>
    <x v="0"/>
    <x v="3"/>
    <x v="1"/>
    <x v="2"/>
    <x v="3"/>
    <x v="4"/>
    <x v="2"/>
    <x v="3"/>
    <x v="0"/>
    <x v="0"/>
    <x v="5"/>
    <x v="2"/>
    <x v="0"/>
    <x v="5"/>
    <x v="2"/>
    <x v="0"/>
    <x v="0"/>
    <x v="4"/>
    <x v="2"/>
    <x v="0"/>
    <x v="0"/>
    <x v="1"/>
    <x v="4"/>
    <x v="4"/>
    <x v="3"/>
    <x v="0"/>
    <x v="0"/>
    <x v="2"/>
    <x v="0"/>
    <x v="5"/>
    <x v="4"/>
    <x v="2"/>
    <x v="4"/>
    <x v="0"/>
    <x v="4"/>
    <x v="0"/>
    <x v="3"/>
    <x v="0"/>
    <x v="0"/>
    <x v="0"/>
    <x v="0"/>
    <x v="0"/>
    <x v="0"/>
    <x v="0"/>
    <x v="0"/>
    <x v="0"/>
    <x v="11"/>
    <x v="3"/>
    <x v="28"/>
    <x v="6"/>
    <x v="7"/>
    <x v="2"/>
    <x v="3"/>
    <x v="6"/>
    <x v="15"/>
    <x v="19"/>
    <x v="7"/>
  </r>
  <r>
    <x v="0"/>
    <s v="Fristående"/>
    <x v="11"/>
    <x v="0"/>
    <x v="3"/>
    <x v="1"/>
    <x v="0"/>
    <x v="4"/>
    <x v="4"/>
    <x v="2"/>
    <x v="4"/>
    <x v="0"/>
    <x v="0"/>
    <x v="3"/>
    <x v="0"/>
    <x v="3"/>
    <x v="0"/>
    <x v="3"/>
    <x v="2"/>
    <x v="2"/>
    <x v="2"/>
    <x v="0"/>
    <x v="0"/>
    <x v="2"/>
    <x v="2"/>
    <x v="2"/>
    <x v="0"/>
    <x v="0"/>
    <x v="0"/>
    <x v="2"/>
    <x v="0"/>
    <x v="3"/>
    <x v="5"/>
    <x v="1"/>
    <x v="3"/>
    <x v="3"/>
    <x v="2"/>
    <x v="4"/>
    <x v="2"/>
    <x v="2"/>
    <x v="0"/>
    <x v="0"/>
    <x v="0"/>
    <x v="0"/>
    <x v="0"/>
    <x v="0"/>
    <x v="0"/>
    <x v="0"/>
    <x v="0"/>
    <x v="3"/>
    <x v="7"/>
    <x v="4"/>
    <x v="5"/>
    <x v="3"/>
    <x v="0"/>
    <x v="4"/>
    <x v="4"/>
    <x v="4"/>
    <x v="9"/>
    <x v="8"/>
  </r>
  <r>
    <x v="0"/>
    <s v="Fristående"/>
    <x v="11"/>
    <x v="0"/>
    <x v="3"/>
    <x v="1"/>
    <x v="1"/>
    <x v="0"/>
    <x v="4"/>
    <x v="2"/>
    <x v="3"/>
    <x v="2"/>
    <x v="2"/>
    <x v="5"/>
    <x v="2"/>
    <x v="4"/>
    <x v="5"/>
    <x v="2"/>
    <x v="3"/>
    <x v="4"/>
    <x v="4"/>
    <x v="0"/>
    <x v="0"/>
    <x v="2"/>
    <x v="1"/>
    <x v="2"/>
    <x v="3"/>
    <x v="3"/>
    <x v="3"/>
    <x v="0"/>
    <x v="2"/>
    <x v="0"/>
    <x v="0"/>
    <x v="4"/>
    <x v="1"/>
    <x v="2"/>
    <x v="0"/>
    <x v="2"/>
    <x v="0"/>
    <x v="0"/>
    <x v="0"/>
    <x v="0"/>
    <x v="0"/>
    <x v="0"/>
    <x v="0"/>
    <x v="0"/>
    <x v="0"/>
    <x v="0"/>
    <x v="0"/>
    <x v="21"/>
    <x v="4"/>
    <x v="20"/>
    <x v="3"/>
    <x v="11"/>
    <x v="0"/>
    <x v="2"/>
    <x v="0"/>
    <x v="37"/>
    <x v="0"/>
    <x v="9"/>
  </r>
  <r>
    <x v="0"/>
    <s v="Fristående"/>
    <x v="11"/>
    <x v="0"/>
    <x v="3"/>
    <x v="0"/>
    <x v="2"/>
    <x v="0"/>
    <x v="0"/>
    <x v="2"/>
    <x v="3"/>
    <x v="2"/>
    <x v="2"/>
    <x v="0"/>
    <x v="2"/>
    <x v="0"/>
    <x v="0"/>
    <x v="2"/>
    <x v="3"/>
    <x v="4"/>
    <x v="4"/>
    <x v="0"/>
    <x v="0"/>
    <x v="2"/>
    <x v="1"/>
    <x v="2"/>
    <x v="0"/>
    <x v="3"/>
    <x v="0"/>
    <x v="0"/>
    <x v="3"/>
    <x v="0"/>
    <x v="3"/>
    <x v="2"/>
    <x v="1"/>
    <x v="0"/>
    <x v="0"/>
    <x v="0"/>
    <x v="2"/>
    <x v="0"/>
    <x v="0"/>
    <x v="0"/>
    <x v="0"/>
    <x v="0"/>
    <x v="0"/>
    <x v="0"/>
    <x v="0"/>
    <x v="0"/>
    <x v="0"/>
    <x v="2"/>
    <x v="4"/>
    <x v="7"/>
    <x v="3"/>
    <x v="11"/>
    <x v="0"/>
    <x v="2"/>
    <x v="4"/>
    <x v="6"/>
    <x v="10"/>
    <x v="2"/>
  </r>
  <r>
    <x v="0"/>
    <s v="Fristående"/>
    <x v="11"/>
    <x v="0"/>
    <x v="3"/>
    <x v="1"/>
    <x v="4"/>
    <x v="0"/>
    <x v="4"/>
    <x v="0"/>
    <x v="3"/>
    <x v="4"/>
    <x v="2"/>
    <x v="5"/>
    <x v="2"/>
    <x v="0"/>
    <x v="5"/>
    <x v="2"/>
    <x v="1"/>
    <x v="4"/>
    <x v="4"/>
    <x v="2"/>
    <x v="2"/>
    <x v="2"/>
    <x v="4"/>
    <x v="2"/>
    <x v="5"/>
    <x v="3"/>
    <x v="0"/>
    <x v="0"/>
    <x v="4"/>
    <x v="2"/>
    <x v="0"/>
    <x v="4"/>
    <x v="0"/>
    <x v="3"/>
    <x v="1"/>
    <x v="2"/>
    <x v="2"/>
    <x v="0"/>
    <x v="0"/>
    <x v="0"/>
    <x v="0"/>
    <x v="0"/>
    <x v="0"/>
    <x v="0"/>
    <x v="0"/>
    <x v="0"/>
    <x v="0"/>
    <x v="11"/>
    <x v="21"/>
    <x v="28"/>
    <x v="3"/>
    <x v="11"/>
    <x v="7"/>
    <x v="3"/>
    <x v="3"/>
    <x v="26"/>
    <x v="2"/>
    <x v="6"/>
  </r>
  <r>
    <x v="0"/>
    <s v="Fristående"/>
    <x v="11"/>
    <x v="0"/>
    <x v="3"/>
    <x v="2"/>
    <x v="0"/>
    <x v="3"/>
    <x v="1"/>
    <x v="0"/>
    <x v="3"/>
    <x v="2"/>
    <x v="2"/>
    <x v="0"/>
    <x v="2"/>
    <x v="2"/>
    <x v="0"/>
    <x v="2"/>
    <x v="3"/>
    <x v="4"/>
    <x v="4"/>
    <x v="2"/>
    <x v="2"/>
    <x v="2"/>
    <x v="1"/>
    <x v="2"/>
    <x v="0"/>
    <x v="5"/>
    <x v="3"/>
    <x v="3"/>
    <x v="4"/>
    <x v="0"/>
    <x v="0"/>
    <x v="2"/>
    <x v="2"/>
    <x v="0"/>
    <x v="2"/>
    <x v="4"/>
    <x v="4"/>
    <x v="4"/>
    <x v="0"/>
    <x v="0"/>
    <x v="0"/>
    <x v="0"/>
    <x v="0"/>
    <x v="0"/>
    <x v="0"/>
    <x v="0"/>
    <x v="0"/>
    <x v="19"/>
    <x v="8"/>
    <x v="39"/>
    <x v="3"/>
    <x v="11"/>
    <x v="7"/>
    <x v="2"/>
    <x v="4"/>
    <x v="22"/>
    <x v="0"/>
    <x v="3"/>
  </r>
  <r>
    <x v="0"/>
    <s v="Fristående"/>
    <x v="11"/>
    <x v="0"/>
    <x v="3"/>
    <x v="1"/>
    <x v="4"/>
    <x v="3"/>
    <x v="4"/>
    <x v="0"/>
    <x v="0"/>
    <x v="4"/>
    <x v="1"/>
    <x v="4"/>
    <x v="3"/>
    <x v="4"/>
    <x v="5"/>
    <x v="0"/>
    <x v="0"/>
    <x v="4"/>
    <x v="3"/>
    <x v="0"/>
    <x v="0"/>
    <x v="0"/>
    <x v="4"/>
    <x v="2"/>
    <x v="0"/>
    <x v="2"/>
    <x v="4"/>
    <x v="3"/>
    <x v="3"/>
    <x v="4"/>
    <x v="2"/>
    <x v="4"/>
    <x v="4"/>
    <x v="4"/>
    <x v="2"/>
    <x v="2"/>
    <x v="0"/>
    <x v="0"/>
    <x v="0"/>
    <x v="0"/>
    <x v="0"/>
    <x v="0"/>
    <x v="0"/>
    <x v="0"/>
    <x v="0"/>
    <x v="0"/>
    <x v="0"/>
    <x v="8"/>
    <x v="10"/>
    <x v="36"/>
    <x v="0"/>
    <x v="19"/>
    <x v="0"/>
    <x v="0"/>
    <x v="4"/>
    <x v="62"/>
    <x v="8"/>
    <x v="6"/>
  </r>
  <r>
    <x v="0"/>
    <s v="Fristående"/>
    <x v="11"/>
    <x v="0"/>
    <x v="3"/>
    <x v="1"/>
    <x v="3"/>
    <x v="0"/>
    <x v="0"/>
    <x v="3"/>
    <x v="2"/>
    <x v="0"/>
    <x v="0"/>
    <x v="3"/>
    <x v="0"/>
    <x v="0"/>
    <x v="3"/>
    <x v="3"/>
    <x v="3"/>
    <x v="2"/>
    <x v="0"/>
    <x v="0"/>
    <x v="2"/>
    <x v="2"/>
    <x v="1"/>
    <x v="2"/>
    <x v="2"/>
    <x v="3"/>
    <x v="0"/>
    <x v="0"/>
    <x v="3"/>
    <x v="2"/>
    <x v="2"/>
    <x v="3"/>
    <x v="2"/>
    <x v="2"/>
    <x v="0"/>
    <x v="4"/>
    <x v="0"/>
    <x v="1"/>
    <x v="0"/>
    <x v="0"/>
    <x v="0"/>
    <x v="0"/>
    <x v="0"/>
    <x v="0"/>
    <x v="0"/>
    <x v="0"/>
    <x v="0"/>
    <x v="22"/>
    <x v="39"/>
    <x v="14"/>
    <x v="4"/>
    <x v="2"/>
    <x v="2"/>
    <x v="2"/>
    <x v="2"/>
    <x v="6"/>
    <x v="4"/>
    <x v="2"/>
  </r>
  <r>
    <x v="0"/>
    <s v="Fristående"/>
    <x v="11"/>
    <x v="0"/>
    <x v="3"/>
    <x v="1"/>
    <x v="2"/>
    <x v="3"/>
    <x v="4"/>
    <x v="2"/>
    <x v="0"/>
    <x v="0"/>
    <x v="2"/>
    <x v="5"/>
    <x v="4"/>
    <x v="0"/>
    <x v="0"/>
    <x v="2"/>
    <x v="3"/>
    <x v="0"/>
    <x v="5"/>
    <x v="2"/>
    <x v="2"/>
    <x v="0"/>
    <x v="4"/>
    <x v="0"/>
    <x v="0"/>
    <x v="3"/>
    <x v="3"/>
    <x v="0"/>
    <x v="3"/>
    <x v="0"/>
    <x v="2"/>
    <x v="2"/>
    <x v="2"/>
    <x v="0"/>
    <x v="4"/>
    <x v="2"/>
    <x v="4"/>
    <x v="3"/>
    <x v="0"/>
    <x v="0"/>
    <x v="0"/>
    <x v="0"/>
    <x v="0"/>
    <x v="0"/>
    <x v="0"/>
    <x v="0"/>
    <x v="0"/>
    <x v="11"/>
    <x v="30"/>
    <x v="28"/>
    <x v="3"/>
    <x v="8"/>
    <x v="7"/>
    <x v="0"/>
    <x v="0"/>
    <x v="46"/>
    <x v="3"/>
    <x v="3"/>
  </r>
  <r>
    <x v="0"/>
    <s v="Fristående"/>
    <x v="11"/>
    <x v="0"/>
    <x v="12"/>
    <x v="0"/>
    <x v="0"/>
    <x v="2"/>
    <x v="0"/>
    <x v="2"/>
    <x v="2"/>
    <x v="2"/>
    <x v="0"/>
    <x v="3"/>
    <x v="0"/>
    <x v="3"/>
    <x v="3"/>
    <x v="2"/>
    <x v="2"/>
    <x v="3"/>
    <x v="2"/>
    <x v="4"/>
    <x v="0"/>
    <x v="2"/>
    <x v="2"/>
    <x v="2"/>
    <x v="0"/>
    <x v="3"/>
    <x v="0"/>
    <x v="3"/>
    <x v="2"/>
    <x v="0"/>
    <x v="3"/>
    <x v="3"/>
    <x v="1"/>
    <x v="2"/>
    <x v="0"/>
    <x v="3"/>
    <x v="2"/>
    <x v="2"/>
    <x v="0"/>
    <x v="0"/>
    <x v="0"/>
    <x v="0"/>
    <x v="0"/>
    <x v="0"/>
    <x v="0"/>
    <x v="0"/>
    <x v="0"/>
    <x v="3"/>
    <x v="7"/>
    <x v="5"/>
    <x v="4"/>
    <x v="4"/>
    <x v="4"/>
    <x v="4"/>
    <x v="4"/>
    <x v="6"/>
    <x v="10"/>
    <x v="5"/>
  </r>
  <r>
    <x v="0"/>
    <s v="Fristående"/>
    <x v="11"/>
    <x v="0"/>
    <x v="3"/>
    <x v="0"/>
    <x v="0"/>
    <x v="2"/>
    <x v="0"/>
    <x v="2"/>
    <x v="2"/>
    <x v="2"/>
    <x v="0"/>
    <x v="0"/>
    <x v="0"/>
    <x v="3"/>
    <x v="0"/>
    <x v="3"/>
    <x v="2"/>
    <x v="4"/>
    <x v="2"/>
    <x v="0"/>
    <x v="0"/>
    <x v="3"/>
    <x v="2"/>
    <x v="3"/>
    <x v="0"/>
    <x v="0"/>
    <x v="0"/>
    <x v="0"/>
    <x v="2"/>
    <x v="2"/>
    <x v="0"/>
    <x v="1"/>
    <x v="3"/>
    <x v="3"/>
    <x v="3"/>
    <x v="3"/>
    <x v="2"/>
    <x v="2"/>
    <x v="0"/>
    <x v="0"/>
    <x v="0"/>
    <x v="0"/>
    <x v="0"/>
    <x v="0"/>
    <x v="0"/>
    <x v="0"/>
    <x v="0"/>
    <x v="3"/>
    <x v="7"/>
    <x v="6"/>
    <x v="5"/>
    <x v="12"/>
    <x v="0"/>
    <x v="5"/>
    <x v="2"/>
    <x v="2"/>
    <x v="2"/>
    <x v="8"/>
  </r>
  <r>
    <x v="0"/>
    <s v="Fristående"/>
    <x v="11"/>
    <x v="0"/>
    <x v="3"/>
    <x v="0"/>
    <x v="2"/>
    <x v="2"/>
    <x v="4"/>
    <x v="3"/>
    <x v="2"/>
    <x v="2"/>
    <x v="2"/>
    <x v="0"/>
    <x v="0"/>
    <x v="3"/>
    <x v="3"/>
    <x v="0"/>
    <x v="1"/>
    <x v="4"/>
    <x v="0"/>
    <x v="2"/>
    <x v="1"/>
    <x v="2"/>
    <x v="1"/>
    <x v="0"/>
    <x v="3"/>
    <x v="3"/>
    <x v="4"/>
    <x v="0"/>
    <x v="2"/>
    <x v="4"/>
    <x v="3"/>
    <x v="2"/>
    <x v="2"/>
    <x v="0"/>
    <x v="0"/>
    <x v="3"/>
    <x v="0"/>
    <x v="2"/>
    <x v="0"/>
    <x v="0"/>
    <x v="0"/>
    <x v="0"/>
    <x v="0"/>
    <x v="0"/>
    <x v="0"/>
    <x v="0"/>
    <x v="0"/>
    <x v="9"/>
    <x v="55"/>
    <x v="4"/>
    <x v="0"/>
    <x v="9"/>
    <x v="7"/>
    <x v="2"/>
    <x v="5"/>
    <x v="32"/>
    <x v="21"/>
    <x v="3"/>
  </r>
  <r>
    <x v="0"/>
    <s v="Fristående"/>
    <x v="11"/>
    <x v="0"/>
    <x v="3"/>
    <x v="0"/>
    <x v="2"/>
    <x v="0"/>
    <x v="2"/>
    <x v="2"/>
    <x v="3"/>
    <x v="0"/>
    <x v="2"/>
    <x v="0"/>
    <x v="0"/>
    <x v="0"/>
    <x v="0"/>
    <x v="2"/>
    <x v="3"/>
    <x v="2"/>
    <x v="2"/>
    <x v="0"/>
    <x v="0"/>
    <x v="2"/>
    <x v="1"/>
    <x v="3"/>
    <x v="0"/>
    <x v="0"/>
    <x v="0"/>
    <x v="0"/>
    <x v="3"/>
    <x v="0"/>
    <x v="3"/>
    <x v="2"/>
    <x v="2"/>
    <x v="0"/>
    <x v="0"/>
    <x v="0"/>
    <x v="0"/>
    <x v="0"/>
    <x v="0"/>
    <x v="0"/>
    <x v="0"/>
    <x v="0"/>
    <x v="0"/>
    <x v="0"/>
    <x v="0"/>
    <x v="0"/>
    <x v="0"/>
    <x v="0"/>
    <x v="8"/>
    <x v="0"/>
    <x v="3"/>
    <x v="3"/>
    <x v="0"/>
    <x v="2"/>
    <x v="2"/>
    <x v="12"/>
    <x v="10"/>
    <x v="3"/>
  </r>
  <r>
    <x v="0"/>
    <s v="Fristående"/>
    <x v="11"/>
    <x v="0"/>
    <x v="3"/>
    <x v="1"/>
    <x v="0"/>
    <x v="2"/>
    <x v="1"/>
    <x v="2"/>
    <x v="2"/>
    <x v="0"/>
    <x v="4"/>
    <x v="3"/>
    <x v="0"/>
    <x v="2"/>
    <x v="0"/>
    <x v="3"/>
    <x v="1"/>
    <x v="3"/>
    <x v="0"/>
    <x v="0"/>
    <x v="0"/>
    <x v="1"/>
    <x v="0"/>
    <x v="2"/>
    <x v="0"/>
    <x v="0"/>
    <x v="0"/>
    <x v="0"/>
    <x v="2"/>
    <x v="3"/>
    <x v="5"/>
    <x v="1"/>
    <x v="1"/>
    <x v="2"/>
    <x v="0"/>
    <x v="1"/>
    <x v="0"/>
    <x v="0"/>
    <x v="0"/>
    <x v="0"/>
    <x v="0"/>
    <x v="0"/>
    <x v="0"/>
    <x v="0"/>
    <x v="0"/>
    <x v="0"/>
    <x v="0"/>
    <x v="15"/>
    <x v="11"/>
    <x v="9"/>
    <x v="5"/>
    <x v="10"/>
    <x v="0"/>
    <x v="1"/>
    <x v="4"/>
    <x v="2"/>
    <x v="9"/>
    <x v="1"/>
  </r>
  <r>
    <x v="0"/>
    <s v="Fristående"/>
    <x v="11"/>
    <x v="0"/>
    <x v="3"/>
    <x v="0"/>
    <x v="0"/>
    <x v="0"/>
    <x v="0"/>
    <x v="2"/>
    <x v="3"/>
    <x v="3"/>
    <x v="0"/>
    <x v="3"/>
    <x v="0"/>
    <x v="3"/>
    <x v="3"/>
    <x v="2"/>
    <x v="0"/>
    <x v="2"/>
    <x v="2"/>
    <x v="2"/>
    <x v="3"/>
    <x v="2"/>
    <x v="2"/>
    <x v="0"/>
    <x v="2"/>
    <x v="3"/>
    <x v="0"/>
    <x v="2"/>
    <x v="2"/>
    <x v="2"/>
    <x v="3"/>
    <x v="1"/>
    <x v="1"/>
    <x v="2"/>
    <x v="3"/>
    <x v="3"/>
    <x v="2"/>
    <x v="2"/>
    <x v="0"/>
    <x v="0"/>
    <x v="0"/>
    <x v="0"/>
    <x v="0"/>
    <x v="0"/>
    <x v="0"/>
    <x v="0"/>
    <x v="0"/>
    <x v="0"/>
    <x v="7"/>
    <x v="5"/>
    <x v="6"/>
    <x v="3"/>
    <x v="6"/>
    <x v="4"/>
    <x v="4"/>
    <x v="10"/>
    <x v="5"/>
    <x v="1"/>
  </r>
  <r>
    <x v="0"/>
    <s v="Fristående"/>
    <x v="11"/>
    <x v="0"/>
    <x v="3"/>
    <x v="1"/>
    <x v="2"/>
    <x v="0"/>
    <x v="2"/>
    <x v="2"/>
    <x v="3"/>
    <x v="2"/>
    <x v="2"/>
    <x v="3"/>
    <x v="0"/>
    <x v="0"/>
    <x v="0"/>
    <x v="2"/>
    <x v="2"/>
    <x v="4"/>
    <x v="4"/>
    <x v="2"/>
    <x v="2"/>
    <x v="2"/>
    <x v="1"/>
    <x v="2"/>
    <x v="0"/>
    <x v="2"/>
    <x v="4"/>
    <x v="3"/>
    <x v="4"/>
    <x v="0"/>
    <x v="2"/>
    <x v="2"/>
    <x v="2"/>
    <x v="0"/>
    <x v="2"/>
    <x v="3"/>
    <x v="0"/>
    <x v="4"/>
    <x v="0"/>
    <x v="0"/>
    <x v="0"/>
    <x v="0"/>
    <x v="0"/>
    <x v="0"/>
    <x v="0"/>
    <x v="0"/>
    <x v="0"/>
    <x v="0"/>
    <x v="4"/>
    <x v="3"/>
    <x v="4"/>
    <x v="11"/>
    <x v="7"/>
    <x v="2"/>
    <x v="4"/>
    <x v="30"/>
    <x v="3"/>
    <x v="3"/>
  </r>
  <r>
    <x v="0"/>
    <s v="Fristående"/>
    <x v="9"/>
    <x v="0"/>
    <x v="5"/>
    <x v="1"/>
    <x v="3"/>
    <x v="0"/>
    <x v="2"/>
    <x v="2"/>
    <x v="3"/>
    <x v="0"/>
    <x v="4"/>
    <x v="0"/>
    <x v="4"/>
    <x v="3"/>
    <x v="5"/>
    <x v="2"/>
    <x v="3"/>
    <x v="4"/>
    <x v="5"/>
    <x v="0"/>
    <x v="2"/>
    <x v="3"/>
    <x v="2"/>
    <x v="0"/>
    <x v="3"/>
    <x v="2"/>
    <x v="0"/>
    <x v="3"/>
    <x v="3"/>
    <x v="2"/>
    <x v="3"/>
    <x v="1"/>
    <x v="1"/>
    <x v="0"/>
    <x v="0"/>
    <x v="3"/>
    <x v="4"/>
    <x v="0"/>
    <x v="0"/>
    <x v="0"/>
    <x v="0"/>
    <x v="0"/>
    <x v="0"/>
    <x v="0"/>
    <x v="0"/>
    <x v="0"/>
    <x v="0"/>
    <x v="13"/>
    <x v="17"/>
    <x v="44"/>
    <x v="3"/>
    <x v="15"/>
    <x v="2"/>
    <x v="5"/>
    <x v="5"/>
    <x v="3"/>
    <x v="5"/>
    <x v="1"/>
  </r>
  <r>
    <x v="0"/>
    <s v="Fristående"/>
    <x v="11"/>
    <x v="0"/>
    <x v="3"/>
    <x v="1"/>
    <x v="4"/>
    <x v="3"/>
    <x v="4"/>
    <x v="0"/>
    <x v="1"/>
    <x v="1"/>
    <x v="1"/>
    <x v="0"/>
    <x v="0"/>
    <x v="0"/>
    <x v="0"/>
    <x v="1"/>
    <x v="1"/>
    <x v="4"/>
    <x v="0"/>
    <x v="2"/>
    <x v="2"/>
    <x v="1"/>
    <x v="0"/>
    <x v="2"/>
    <x v="0"/>
    <x v="1"/>
    <x v="1"/>
    <x v="3"/>
    <x v="3"/>
    <x v="1"/>
    <x v="1"/>
    <x v="1"/>
    <x v="0"/>
    <x v="1"/>
    <x v="1"/>
    <x v="2"/>
    <x v="1"/>
    <x v="1"/>
    <x v="0"/>
    <x v="0"/>
    <x v="0"/>
    <x v="0"/>
    <x v="0"/>
    <x v="0"/>
    <x v="0"/>
    <x v="0"/>
    <x v="0"/>
    <x v="8"/>
    <x v="92"/>
    <x v="0"/>
    <x v="1"/>
    <x v="9"/>
    <x v="7"/>
    <x v="1"/>
    <x v="4"/>
    <x v="67"/>
    <x v="1"/>
    <x v="8"/>
  </r>
  <r>
    <x v="0"/>
    <s v="Fristående"/>
    <x v="10"/>
    <x v="0"/>
    <x v="3"/>
    <x v="0"/>
    <x v="4"/>
    <x v="3"/>
    <x v="4"/>
    <x v="0"/>
    <x v="0"/>
    <x v="4"/>
    <x v="3"/>
    <x v="4"/>
    <x v="3"/>
    <x v="4"/>
    <x v="4"/>
    <x v="0"/>
    <x v="0"/>
    <x v="0"/>
    <x v="3"/>
    <x v="4"/>
    <x v="3"/>
    <x v="0"/>
    <x v="4"/>
    <x v="4"/>
    <x v="4"/>
    <x v="5"/>
    <x v="5"/>
    <x v="4"/>
    <x v="1"/>
    <x v="3"/>
    <x v="2"/>
    <x v="1"/>
    <x v="1"/>
    <x v="4"/>
    <x v="4"/>
    <x v="2"/>
    <x v="0"/>
    <x v="3"/>
    <x v="0"/>
    <x v="0"/>
    <x v="0"/>
    <x v="0"/>
    <x v="0"/>
    <x v="0"/>
    <x v="0"/>
    <x v="0"/>
    <x v="0"/>
    <x v="8"/>
    <x v="10"/>
    <x v="10"/>
    <x v="0"/>
    <x v="6"/>
    <x v="5"/>
    <x v="0"/>
    <x v="6"/>
    <x v="35"/>
    <x v="15"/>
    <x v="1"/>
  </r>
  <r>
    <x v="0"/>
    <s v="Fristående"/>
    <x v="10"/>
    <x v="0"/>
    <x v="3"/>
    <x v="0"/>
    <x v="2"/>
    <x v="1"/>
    <x v="0"/>
    <x v="2"/>
    <x v="1"/>
    <x v="2"/>
    <x v="2"/>
    <x v="3"/>
    <x v="0"/>
    <x v="2"/>
    <x v="3"/>
    <x v="2"/>
    <x v="1"/>
    <x v="2"/>
    <x v="4"/>
    <x v="2"/>
    <x v="1"/>
    <x v="2"/>
    <x v="1"/>
    <x v="2"/>
    <x v="2"/>
    <x v="2"/>
    <x v="0"/>
    <x v="0"/>
    <x v="3"/>
    <x v="0"/>
    <x v="0"/>
    <x v="1"/>
    <x v="1"/>
    <x v="2"/>
    <x v="2"/>
    <x v="0"/>
    <x v="0"/>
    <x v="4"/>
    <x v="0"/>
    <x v="0"/>
    <x v="0"/>
    <x v="0"/>
    <x v="0"/>
    <x v="0"/>
    <x v="0"/>
    <x v="0"/>
    <x v="0"/>
    <x v="2"/>
    <x v="36"/>
    <x v="11"/>
    <x v="3"/>
    <x v="14"/>
    <x v="7"/>
    <x v="2"/>
    <x v="2"/>
    <x v="5"/>
    <x v="0"/>
    <x v="1"/>
  </r>
  <r>
    <x v="0"/>
    <s v="Fristående"/>
    <x v="10"/>
    <x v="0"/>
    <x v="3"/>
    <x v="1"/>
    <x v="2"/>
    <x v="2"/>
    <x v="2"/>
    <x v="2"/>
    <x v="3"/>
    <x v="2"/>
    <x v="2"/>
    <x v="3"/>
    <x v="0"/>
    <x v="3"/>
    <x v="3"/>
    <x v="3"/>
    <x v="2"/>
    <x v="2"/>
    <x v="2"/>
    <x v="0"/>
    <x v="0"/>
    <x v="3"/>
    <x v="4"/>
    <x v="2"/>
    <x v="0"/>
    <x v="0"/>
    <x v="0"/>
    <x v="2"/>
    <x v="0"/>
    <x v="2"/>
    <x v="3"/>
    <x v="3"/>
    <x v="1"/>
    <x v="2"/>
    <x v="2"/>
    <x v="3"/>
    <x v="0"/>
    <x v="2"/>
    <x v="0"/>
    <x v="0"/>
    <x v="0"/>
    <x v="0"/>
    <x v="0"/>
    <x v="0"/>
    <x v="0"/>
    <x v="0"/>
    <x v="0"/>
    <x v="3"/>
    <x v="4"/>
    <x v="5"/>
    <x v="5"/>
    <x v="3"/>
    <x v="0"/>
    <x v="7"/>
    <x v="4"/>
    <x v="4"/>
    <x v="5"/>
    <x v="5"/>
  </r>
  <r>
    <x v="0"/>
    <s v="Fristående"/>
    <x v="10"/>
    <x v="0"/>
    <x v="3"/>
    <x v="1"/>
    <x v="0"/>
    <x v="0"/>
    <x v="0"/>
    <x v="3"/>
    <x v="2"/>
    <x v="2"/>
    <x v="2"/>
    <x v="0"/>
    <x v="0"/>
    <x v="0"/>
    <x v="0"/>
    <x v="1"/>
    <x v="3"/>
    <x v="2"/>
    <x v="1"/>
    <x v="2"/>
    <x v="1"/>
    <x v="2"/>
    <x v="2"/>
    <x v="2"/>
    <x v="3"/>
    <x v="0"/>
    <x v="0"/>
    <x v="3"/>
    <x v="4"/>
    <x v="0"/>
    <x v="2"/>
    <x v="2"/>
    <x v="0"/>
    <x v="0"/>
    <x v="1"/>
    <x v="0"/>
    <x v="0"/>
    <x v="0"/>
    <x v="0"/>
    <x v="0"/>
    <x v="0"/>
    <x v="0"/>
    <x v="0"/>
    <x v="0"/>
    <x v="0"/>
    <x v="0"/>
    <x v="0"/>
    <x v="0"/>
    <x v="55"/>
    <x v="0"/>
    <x v="3"/>
    <x v="20"/>
    <x v="7"/>
    <x v="4"/>
    <x v="0"/>
    <x v="18"/>
    <x v="3"/>
    <x v="3"/>
  </r>
  <r>
    <x v="0"/>
    <s v="Fristående"/>
    <x v="10"/>
    <x v="0"/>
    <x v="3"/>
    <x v="1"/>
    <x v="2"/>
    <x v="1"/>
    <x v="4"/>
    <x v="3"/>
    <x v="1"/>
    <x v="4"/>
    <x v="5"/>
    <x v="4"/>
    <x v="1"/>
    <x v="4"/>
    <x v="1"/>
    <x v="2"/>
    <x v="1"/>
    <x v="0"/>
    <x v="5"/>
    <x v="4"/>
    <x v="2"/>
    <x v="2"/>
    <x v="1"/>
    <x v="0"/>
    <x v="3"/>
    <x v="1"/>
    <x v="2"/>
    <x v="1"/>
    <x v="1"/>
    <x v="1"/>
    <x v="1"/>
    <x v="0"/>
    <x v="0"/>
    <x v="1"/>
    <x v="1"/>
    <x v="1"/>
    <x v="1"/>
    <x v="1"/>
    <x v="0"/>
    <x v="0"/>
    <x v="0"/>
    <x v="0"/>
    <x v="0"/>
    <x v="0"/>
    <x v="0"/>
    <x v="0"/>
    <x v="0"/>
    <x v="21"/>
    <x v="64"/>
    <x v="10"/>
    <x v="3"/>
    <x v="8"/>
    <x v="6"/>
    <x v="2"/>
    <x v="5"/>
    <x v="7"/>
    <x v="1"/>
    <x v="0"/>
  </r>
  <r>
    <x v="0"/>
    <s v="Fristående"/>
    <x v="10"/>
    <x v="0"/>
    <x v="3"/>
    <x v="1"/>
    <x v="3"/>
    <x v="2"/>
    <x v="2"/>
    <x v="3"/>
    <x v="4"/>
    <x v="0"/>
    <x v="0"/>
    <x v="3"/>
    <x v="5"/>
    <x v="2"/>
    <x v="0"/>
    <x v="2"/>
    <x v="2"/>
    <x v="3"/>
    <x v="2"/>
    <x v="3"/>
    <x v="0"/>
    <x v="4"/>
    <x v="3"/>
    <x v="3"/>
    <x v="2"/>
    <x v="0"/>
    <x v="0"/>
    <x v="2"/>
    <x v="0"/>
    <x v="3"/>
    <x v="5"/>
    <x v="1"/>
    <x v="3"/>
    <x v="2"/>
    <x v="2"/>
    <x v="0"/>
    <x v="2"/>
    <x v="2"/>
    <x v="0"/>
    <x v="0"/>
    <x v="0"/>
    <x v="0"/>
    <x v="0"/>
    <x v="0"/>
    <x v="0"/>
    <x v="0"/>
    <x v="0"/>
    <x v="5"/>
    <x v="5"/>
    <x v="11"/>
    <x v="4"/>
    <x v="4"/>
    <x v="3"/>
    <x v="9"/>
    <x v="3"/>
    <x v="4"/>
    <x v="9"/>
    <x v="8"/>
  </r>
  <r>
    <x v="0"/>
    <s v="Fristående"/>
    <x v="10"/>
    <x v="0"/>
    <x v="3"/>
    <x v="0"/>
    <x v="0"/>
    <x v="2"/>
    <x v="3"/>
    <x v="2"/>
    <x v="2"/>
    <x v="2"/>
    <x v="2"/>
    <x v="2"/>
    <x v="0"/>
    <x v="3"/>
    <x v="3"/>
    <x v="3"/>
    <x v="4"/>
    <x v="3"/>
    <x v="2"/>
    <x v="2"/>
    <x v="3"/>
    <x v="3"/>
    <x v="2"/>
    <x v="2"/>
    <x v="2"/>
    <x v="0"/>
    <x v="0"/>
    <x v="0"/>
    <x v="2"/>
    <x v="3"/>
    <x v="3"/>
    <x v="3"/>
    <x v="3"/>
    <x v="2"/>
    <x v="0"/>
    <x v="3"/>
    <x v="2"/>
    <x v="2"/>
    <x v="0"/>
    <x v="0"/>
    <x v="0"/>
    <x v="0"/>
    <x v="0"/>
    <x v="0"/>
    <x v="0"/>
    <x v="0"/>
    <x v="0"/>
    <x v="6"/>
    <x v="2"/>
    <x v="23"/>
    <x v="7"/>
    <x v="4"/>
    <x v="6"/>
    <x v="5"/>
    <x v="2"/>
    <x v="2"/>
    <x v="13"/>
    <x v="1"/>
  </r>
  <r>
    <x v="0"/>
    <s v="Fristående"/>
    <x v="10"/>
    <x v="0"/>
    <x v="3"/>
    <x v="0"/>
    <x v="4"/>
    <x v="1"/>
    <x v="4"/>
    <x v="0"/>
    <x v="0"/>
    <x v="4"/>
    <x v="3"/>
    <x v="4"/>
    <x v="3"/>
    <x v="4"/>
    <x v="4"/>
    <x v="0"/>
    <x v="0"/>
    <x v="0"/>
    <x v="3"/>
    <x v="4"/>
    <x v="3"/>
    <x v="0"/>
    <x v="4"/>
    <x v="4"/>
    <x v="4"/>
    <x v="4"/>
    <x v="2"/>
    <x v="4"/>
    <x v="4"/>
    <x v="4"/>
    <x v="4"/>
    <x v="1"/>
    <x v="0"/>
    <x v="0"/>
    <x v="3"/>
    <x v="0"/>
    <x v="4"/>
    <x v="2"/>
    <x v="0"/>
    <x v="0"/>
    <x v="0"/>
    <x v="0"/>
    <x v="0"/>
    <x v="0"/>
    <x v="0"/>
    <x v="0"/>
    <x v="0"/>
    <x v="8"/>
    <x v="10"/>
    <x v="10"/>
    <x v="0"/>
    <x v="6"/>
    <x v="5"/>
    <x v="0"/>
    <x v="6"/>
    <x v="7"/>
    <x v="7"/>
    <x v="8"/>
  </r>
  <r>
    <x v="0"/>
    <s v="Fristående"/>
    <x v="10"/>
    <x v="0"/>
    <x v="3"/>
    <x v="0"/>
    <x v="3"/>
    <x v="4"/>
    <x v="1"/>
    <x v="3"/>
    <x v="1"/>
    <x v="2"/>
    <x v="4"/>
    <x v="3"/>
    <x v="5"/>
    <x v="2"/>
    <x v="5"/>
    <x v="3"/>
    <x v="4"/>
    <x v="3"/>
    <x v="2"/>
    <x v="3"/>
    <x v="4"/>
    <x v="4"/>
    <x v="3"/>
    <x v="5"/>
    <x v="5"/>
    <x v="0"/>
    <x v="0"/>
    <x v="2"/>
    <x v="0"/>
    <x v="3"/>
    <x v="5"/>
    <x v="1"/>
    <x v="3"/>
    <x v="3"/>
    <x v="3"/>
    <x v="3"/>
    <x v="1"/>
    <x v="2"/>
    <x v="0"/>
    <x v="0"/>
    <x v="0"/>
    <x v="0"/>
    <x v="0"/>
    <x v="0"/>
    <x v="0"/>
    <x v="0"/>
    <x v="0"/>
    <x v="17"/>
    <x v="74"/>
    <x v="9"/>
    <x v="7"/>
    <x v="4"/>
    <x v="8"/>
    <x v="9"/>
    <x v="9"/>
    <x v="4"/>
    <x v="9"/>
    <x v="8"/>
  </r>
  <r>
    <x v="0"/>
    <s v="Fristående"/>
    <x v="10"/>
    <x v="0"/>
    <x v="3"/>
    <x v="0"/>
    <x v="0"/>
    <x v="1"/>
    <x v="0"/>
    <x v="2"/>
    <x v="1"/>
    <x v="0"/>
    <x v="0"/>
    <x v="3"/>
    <x v="2"/>
    <x v="3"/>
    <x v="5"/>
    <x v="2"/>
    <x v="1"/>
    <x v="4"/>
    <x v="4"/>
    <x v="2"/>
    <x v="1"/>
    <x v="1"/>
    <x v="1"/>
    <x v="2"/>
    <x v="3"/>
    <x v="0"/>
    <x v="0"/>
    <x v="0"/>
    <x v="0"/>
    <x v="2"/>
    <x v="3"/>
    <x v="3"/>
    <x v="0"/>
    <x v="4"/>
    <x v="4"/>
    <x v="4"/>
    <x v="0"/>
    <x v="1"/>
    <x v="0"/>
    <x v="0"/>
    <x v="0"/>
    <x v="0"/>
    <x v="0"/>
    <x v="0"/>
    <x v="0"/>
    <x v="0"/>
    <x v="0"/>
    <x v="16"/>
    <x v="23"/>
    <x v="35"/>
    <x v="3"/>
    <x v="11"/>
    <x v="7"/>
    <x v="2"/>
    <x v="0"/>
    <x v="0"/>
    <x v="5"/>
    <x v="5"/>
  </r>
  <r>
    <x v="0"/>
    <s v="Fristående"/>
    <x v="10"/>
    <x v="0"/>
    <x v="3"/>
    <x v="0"/>
    <x v="0"/>
    <x v="1"/>
    <x v="2"/>
    <x v="3"/>
    <x v="1"/>
    <x v="3"/>
    <x v="1"/>
    <x v="2"/>
    <x v="0"/>
    <x v="2"/>
    <x v="3"/>
    <x v="3"/>
    <x v="1"/>
    <x v="2"/>
    <x v="4"/>
    <x v="0"/>
    <x v="1"/>
    <x v="2"/>
    <x v="0"/>
    <x v="2"/>
    <x v="0"/>
    <x v="3"/>
    <x v="1"/>
    <x v="0"/>
    <x v="1"/>
    <x v="2"/>
    <x v="0"/>
    <x v="3"/>
    <x v="1"/>
    <x v="2"/>
    <x v="4"/>
    <x v="4"/>
    <x v="3"/>
    <x v="3"/>
    <x v="0"/>
    <x v="0"/>
    <x v="0"/>
    <x v="0"/>
    <x v="0"/>
    <x v="0"/>
    <x v="0"/>
    <x v="0"/>
    <x v="0"/>
    <x v="15"/>
    <x v="78"/>
    <x v="19"/>
    <x v="5"/>
    <x v="14"/>
    <x v="0"/>
    <x v="2"/>
    <x v="4"/>
    <x v="75"/>
    <x v="2"/>
    <x v="5"/>
  </r>
  <r>
    <x v="0"/>
    <s v="Fristående"/>
    <x v="10"/>
    <x v="0"/>
    <x v="3"/>
    <x v="1"/>
    <x v="0"/>
    <x v="2"/>
    <x v="2"/>
    <x v="3"/>
    <x v="3"/>
    <x v="2"/>
    <x v="0"/>
    <x v="2"/>
    <x v="5"/>
    <x v="0"/>
    <x v="0"/>
    <x v="3"/>
    <x v="2"/>
    <x v="3"/>
    <x v="2"/>
    <x v="0"/>
    <x v="0"/>
    <x v="2"/>
    <x v="2"/>
    <x v="5"/>
    <x v="0"/>
    <x v="0"/>
    <x v="0"/>
    <x v="0"/>
    <x v="3"/>
    <x v="3"/>
    <x v="5"/>
    <x v="1"/>
    <x v="3"/>
    <x v="0"/>
    <x v="3"/>
    <x v="1"/>
    <x v="2"/>
    <x v="2"/>
    <x v="0"/>
    <x v="0"/>
    <x v="0"/>
    <x v="0"/>
    <x v="0"/>
    <x v="0"/>
    <x v="0"/>
    <x v="0"/>
    <x v="0"/>
    <x v="4"/>
    <x v="7"/>
    <x v="16"/>
    <x v="5"/>
    <x v="4"/>
    <x v="0"/>
    <x v="4"/>
    <x v="3"/>
    <x v="12"/>
    <x v="9"/>
    <x v="8"/>
  </r>
  <r>
    <x v="0"/>
    <s v="Fristående"/>
    <x v="10"/>
    <x v="0"/>
    <x v="12"/>
    <x v="1"/>
    <x v="2"/>
    <x v="0"/>
    <x v="4"/>
    <x v="0"/>
    <x v="0"/>
    <x v="2"/>
    <x v="0"/>
    <x v="0"/>
    <x v="0"/>
    <x v="0"/>
    <x v="0"/>
    <x v="2"/>
    <x v="0"/>
    <x v="2"/>
    <x v="4"/>
    <x v="2"/>
    <x v="2"/>
    <x v="0"/>
    <x v="1"/>
    <x v="3"/>
    <x v="0"/>
    <x v="0"/>
    <x v="0"/>
    <x v="3"/>
    <x v="4"/>
    <x v="3"/>
    <x v="3"/>
    <x v="2"/>
    <x v="2"/>
    <x v="4"/>
    <x v="2"/>
    <x v="2"/>
    <x v="0"/>
    <x v="4"/>
    <x v="0"/>
    <x v="0"/>
    <x v="0"/>
    <x v="0"/>
    <x v="0"/>
    <x v="0"/>
    <x v="0"/>
    <x v="0"/>
    <x v="0"/>
    <x v="12"/>
    <x v="24"/>
    <x v="0"/>
    <x v="6"/>
    <x v="14"/>
    <x v="7"/>
    <x v="3"/>
    <x v="2"/>
    <x v="18"/>
    <x v="13"/>
    <x v="3"/>
  </r>
  <r>
    <x v="0"/>
    <s v="Fristående"/>
    <x v="10"/>
    <x v="0"/>
    <x v="3"/>
    <x v="0"/>
    <x v="0"/>
    <x v="0"/>
    <x v="4"/>
    <x v="3"/>
    <x v="3"/>
    <x v="0"/>
    <x v="0"/>
    <x v="3"/>
    <x v="0"/>
    <x v="3"/>
    <x v="0"/>
    <x v="2"/>
    <x v="2"/>
    <x v="0"/>
    <x v="4"/>
    <x v="0"/>
    <x v="1"/>
    <x v="0"/>
    <x v="4"/>
    <x v="2"/>
    <x v="1"/>
    <x v="0"/>
    <x v="0"/>
    <x v="2"/>
    <x v="0"/>
    <x v="2"/>
    <x v="3"/>
    <x v="2"/>
    <x v="0"/>
    <x v="0"/>
    <x v="4"/>
    <x v="2"/>
    <x v="0"/>
    <x v="0"/>
    <x v="0"/>
    <x v="0"/>
    <x v="0"/>
    <x v="0"/>
    <x v="0"/>
    <x v="0"/>
    <x v="0"/>
    <x v="0"/>
    <x v="0"/>
    <x v="9"/>
    <x v="29"/>
    <x v="4"/>
    <x v="4"/>
    <x v="7"/>
    <x v="0"/>
    <x v="0"/>
    <x v="4"/>
    <x v="4"/>
    <x v="5"/>
    <x v="3"/>
  </r>
  <r>
    <x v="0"/>
    <s v="Fristående"/>
    <x v="10"/>
    <x v="0"/>
    <x v="3"/>
    <x v="1"/>
    <x v="0"/>
    <x v="1"/>
    <x v="1"/>
    <x v="3"/>
    <x v="3"/>
    <x v="2"/>
    <x v="1"/>
    <x v="3"/>
    <x v="0"/>
    <x v="3"/>
    <x v="0"/>
    <x v="3"/>
    <x v="4"/>
    <x v="1"/>
    <x v="1"/>
    <x v="2"/>
    <x v="2"/>
    <x v="1"/>
    <x v="0"/>
    <x v="2"/>
    <x v="0"/>
    <x v="2"/>
    <x v="0"/>
    <x v="3"/>
    <x v="3"/>
    <x v="2"/>
    <x v="0"/>
    <x v="0"/>
    <x v="0"/>
    <x v="0"/>
    <x v="0"/>
    <x v="4"/>
    <x v="0"/>
    <x v="0"/>
    <x v="0"/>
    <x v="0"/>
    <x v="0"/>
    <x v="0"/>
    <x v="0"/>
    <x v="0"/>
    <x v="0"/>
    <x v="0"/>
    <x v="0"/>
    <x v="15"/>
    <x v="32"/>
    <x v="4"/>
    <x v="7"/>
    <x v="1"/>
    <x v="7"/>
    <x v="1"/>
    <x v="4"/>
    <x v="3"/>
    <x v="2"/>
    <x v="0"/>
  </r>
  <r>
    <x v="0"/>
    <s v="Fristående"/>
    <x v="10"/>
    <x v="0"/>
    <x v="3"/>
    <x v="0"/>
    <x v="2"/>
    <x v="0"/>
    <x v="4"/>
    <x v="3"/>
    <x v="3"/>
    <x v="0"/>
    <x v="2"/>
    <x v="5"/>
    <x v="4"/>
    <x v="0"/>
    <x v="0"/>
    <x v="3"/>
    <x v="2"/>
    <x v="4"/>
    <x v="3"/>
    <x v="0"/>
    <x v="0"/>
    <x v="3"/>
    <x v="2"/>
    <x v="0"/>
    <x v="0"/>
    <x v="0"/>
    <x v="4"/>
    <x v="0"/>
    <x v="0"/>
    <x v="4"/>
    <x v="0"/>
    <x v="4"/>
    <x v="1"/>
    <x v="0"/>
    <x v="4"/>
    <x v="2"/>
    <x v="4"/>
    <x v="0"/>
    <x v="0"/>
    <x v="0"/>
    <x v="0"/>
    <x v="0"/>
    <x v="0"/>
    <x v="0"/>
    <x v="0"/>
    <x v="0"/>
    <x v="0"/>
    <x v="12"/>
    <x v="34"/>
    <x v="28"/>
    <x v="5"/>
    <x v="19"/>
    <x v="0"/>
    <x v="5"/>
    <x v="0"/>
    <x v="10"/>
    <x v="11"/>
    <x v="9"/>
  </r>
  <r>
    <x v="0"/>
    <s v="Fristående"/>
    <x v="9"/>
    <x v="0"/>
    <x v="3"/>
    <x v="1"/>
    <x v="1"/>
    <x v="1"/>
    <x v="4"/>
    <x v="2"/>
    <x v="0"/>
    <x v="4"/>
    <x v="1"/>
    <x v="1"/>
    <x v="1"/>
    <x v="1"/>
    <x v="4"/>
    <x v="1"/>
    <x v="1"/>
    <x v="1"/>
    <x v="2"/>
    <x v="1"/>
    <x v="1"/>
    <x v="0"/>
    <x v="0"/>
    <x v="4"/>
    <x v="4"/>
    <x v="0"/>
    <x v="0"/>
    <x v="1"/>
    <x v="1"/>
    <x v="1"/>
    <x v="1"/>
    <x v="0"/>
    <x v="0"/>
    <x v="4"/>
    <x v="1"/>
    <x v="1"/>
    <x v="1"/>
    <x v="2"/>
    <x v="0"/>
    <x v="0"/>
    <x v="0"/>
    <x v="0"/>
    <x v="0"/>
    <x v="0"/>
    <x v="0"/>
    <x v="0"/>
    <x v="0"/>
    <x v="8"/>
    <x v="27"/>
    <x v="10"/>
    <x v="1"/>
    <x v="4"/>
    <x v="1"/>
    <x v="0"/>
    <x v="6"/>
    <x v="4"/>
    <x v="1"/>
    <x v="0"/>
  </r>
  <r>
    <x v="0"/>
    <s v="Fristående"/>
    <x v="12"/>
    <x v="0"/>
    <x v="13"/>
    <x v="0"/>
    <x v="2"/>
    <x v="2"/>
    <x v="2"/>
    <x v="2"/>
    <x v="2"/>
    <x v="2"/>
    <x v="0"/>
    <x v="0"/>
    <x v="2"/>
    <x v="0"/>
    <x v="5"/>
    <x v="3"/>
    <x v="2"/>
    <x v="4"/>
    <x v="0"/>
    <x v="0"/>
    <x v="0"/>
    <x v="0"/>
    <x v="1"/>
    <x v="2"/>
    <x v="3"/>
    <x v="0"/>
    <x v="0"/>
    <x v="0"/>
    <x v="2"/>
    <x v="2"/>
    <x v="4"/>
    <x v="3"/>
    <x v="2"/>
    <x v="2"/>
    <x v="0"/>
    <x v="4"/>
    <x v="0"/>
    <x v="0"/>
    <x v="0"/>
    <x v="0"/>
    <x v="0"/>
    <x v="0"/>
    <x v="0"/>
    <x v="0"/>
    <x v="0"/>
    <x v="0"/>
    <x v="0"/>
    <x v="3"/>
    <x v="7"/>
    <x v="15"/>
    <x v="5"/>
    <x v="9"/>
    <x v="0"/>
    <x v="3"/>
    <x v="0"/>
    <x v="2"/>
    <x v="20"/>
    <x v="2"/>
  </r>
  <r>
    <x v="0"/>
    <s v="Fristående"/>
    <x v="12"/>
    <x v="0"/>
    <x v="13"/>
    <x v="0"/>
    <x v="3"/>
    <x v="2"/>
    <x v="3"/>
    <x v="3"/>
    <x v="2"/>
    <x v="3"/>
    <x v="2"/>
    <x v="2"/>
    <x v="0"/>
    <x v="2"/>
    <x v="2"/>
    <x v="3"/>
    <x v="4"/>
    <x v="2"/>
    <x v="2"/>
    <x v="2"/>
    <x v="0"/>
    <x v="4"/>
    <x v="2"/>
    <x v="2"/>
    <x v="0"/>
    <x v="3"/>
    <x v="0"/>
    <x v="0"/>
    <x v="3"/>
    <x v="3"/>
    <x v="3"/>
    <x v="1"/>
    <x v="1"/>
    <x v="3"/>
    <x v="2"/>
    <x v="3"/>
    <x v="0"/>
    <x v="0"/>
    <x v="0"/>
    <x v="0"/>
    <x v="0"/>
    <x v="0"/>
    <x v="0"/>
    <x v="0"/>
    <x v="0"/>
    <x v="0"/>
    <x v="0"/>
    <x v="18"/>
    <x v="58"/>
    <x v="2"/>
    <x v="7"/>
    <x v="3"/>
    <x v="2"/>
    <x v="8"/>
    <x v="4"/>
    <x v="6"/>
    <x v="13"/>
    <x v="1"/>
  </r>
  <r>
    <x v="0"/>
    <s v="Fristående"/>
    <x v="12"/>
    <x v="0"/>
    <x v="13"/>
    <x v="1"/>
    <x v="0"/>
    <x v="2"/>
    <x v="2"/>
    <x v="2"/>
    <x v="1"/>
    <x v="0"/>
    <x v="2"/>
    <x v="0"/>
    <x v="0"/>
    <x v="0"/>
    <x v="0"/>
    <x v="3"/>
    <x v="4"/>
    <x v="3"/>
    <x v="0"/>
    <x v="1"/>
    <x v="2"/>
    <x v="3"/>
    <x v="2"/>
    <x v="3"/>
    <x v="0"/>
    <x v="3"/>
    <x v="4"/>
    <x v="3"/>
    <x v="4"/>
    <x v="2"/>
    <x v="0"/>
    <x v="2"/>
    <x v="3"/>
    <x v="0"/>
    <x v="0"/>
    <x v="4"/>
    <x v="4"/>
    <x v="0"/>
    <x v="0"/>
    <x v="0"/>
    <x v="0"/>
    <x v="0"/>
    <x v="0"/>
    <x v="0"/>
    <x v="0"/>
    <x v="0"/>
    <x v="0"/>
    <x v="4"/>
    <x v="21"/>
    <x v="0"/>
    <x v="7"/>
    <x v="10"/>
    <x v="7"/>
    <x v="5"/>
    <x v="2"/>
    <x v="29"/>
    <x v="2"/>
    <x v="4"/>
  </r>
  <r>
    <x v="0"/>
    <s v="Fristående"/>
    <x v="12"/>
    <x v="0"/>
    <x v="13"/>
    <x v="1"/>
    <x v="0"/>
    <x v="1"/>
    <x v="0"/>
    <x v="3"/>
    <x v="2"/>
    <x v="3"/>
    <x v="0"/>
    <x v="3"/>
    <x v="0"/>
    <x v="3"/>
    <x v="0"/>
    <x v="2"/>
    <x v="2"/>
    <x v="2"/>
    <x v="0"/>
    <x v="0"/>
    <x v="0"/>
    <x v="2"/>
    <x v="1"/>
    <x v="2"/>
    <x v="2"/>
    <x v="3"/>
    <x v="4"/>
    <x v="3"/>
    <x v="2"/>
    <x v="0"/>
    <x v="0"/>
    <x v="2"/>
    <x v="1"/>
    <x v="0"/>
    <x v="2"/>
    <x v="2"/>
    <x v="0"/>
    <x v="2"/>
    <x v="0"/>
    <x v="0"/>
    <x v="0"/>
    <x v="0"/>
    <x v="0"/>
    <x v="0"/>
    <x v="0"/>
    <x v="0"/>
    <x v="0"/>
    <x v="16"/>
    <x v="9"/>
    <x v="4"/>
    <x v="4"/>
    <x v="2"/>
    <x v="0"/>
    <x v="2"/>
    <x v="2"/>
    <x v="5"/>
    <x v="0"/>
    <x v="2"/>
  </r>
  <r>
    <x v="0"/>
    <s v="Fristående"/>
    <x v="12"/>
    <x v="0"/>
    <x v="13"/>
    <x v="1"/>
    <x v="3"/>
    <x v="0"/>
    <x v="0"/>
    <x v="3"/>
    <x v="3"/>
    <x v="0"/>
    <x v="0"/>
    <x v="3"/>
    <x v="2"/>
    <x v="3"/>
    <x v="0"/>
    <x v="3"/>
    <x v="2"/>
    <x v="2"/>
    <x v="2"/>
    <x v="0"/>
    <x v="0"/>
    <x v="2"/>
    <x v="1"/>
    <x v="3"/>
    <x v="2"/>
    <x v="0"/>
    <x v="0"/>
    <x v="2"/>
    <x v="2"/>
    <x v="3"/>
    <x v="0"/>
    <x v="3"/>
    <x v="2"/>
    <x v="2"/>
    <x v="2"/>
    <x v="2"/>
    <x v="0"/>
    <x v="2"/>
    <x v="0"/>
    <x v="0"/>
    <x v="0"/>
    <x v="0"/>
    <x v="0"/>
    <x v="0"/>
    <x v="0"/>
    <x v="0"/>
    <x v="0"/>
    <x v="22"/>
    <x v="29"/>
    <x v="6"/>
    <x v="5"/>
    <x v="3"/>
    <x v="0"/>
    <x v="2"/>
    <x v="3"/>
    <x v="0"/>
    <x v="6"/>
    <x v="2"/>
  </r>
  <r>
    <x v="0"/>
    <s v="Fristående"/>
    <x v="12"/>
    <x v="0"/>
    <x v="13"/>
    <x v="1"/>
    <x v="0"/>
    <x v="0"/>
    <x v="0"/>
    <x v="3"/>
    <x v="4"/>
    <x v="0"/>
    <x v="0"/>
    <x v="0"/>
    <x v="2"/>
    <x v="3"/>
    <x v="3"/>
    <x v="0"/>
    <x v="3"/>
    <x v="0"/>
    <x v="0"/>
    <x v="2"/>
    <x v="0"/>
    <x v="2"/>
    <x v="4"/>
    <x v="0"/>
    <x v="0"/>
    <x v="3"/>
    <x v="0"/>
    <x v="0"/>
    <x v="2"/>
    <x v="0"/>
    <x v="2"/>
    <x v="3"/>
    <x v="4"/>
    <x v="2"/>
    <x v="2"/>
    <x v="0"/>
    <x v="0"/>
    <x v="4"/>
    <x v="0"/>
    <x v="0"/>
    <x v="0"/>
    <x v="0"/>
    <x v="0"/>
    <x v="0"/>
    <x v="0"/>
    <x v="0"/>
    <x v="0"/>
    <x v="0"/>
    <x v="5"/>
    <x v="6"/>
    <x v="6"/>
    <x v="0"/>
    <x v="2"/>
    <x v="3"/>
    <x v="0"/>
    <x v="15"/>
    <x v="3"/>
    <x v="9"/>
  </r>
  <r>
    <x v="0"/>
    <s v="Fristående"/>
    <x v="12"/>
    <x v="0"/>
    <x v="14"/>
    <x v="0"/>
    <x v="4"/>
    <x v="1"/>
    <x v="4"/>
    <x v="2"/>
    <x v="1"/>
    <x v="0"/>
    <x v="2"/>
    <x v="5"/>
    <x v="0"/>
    <x v="0"/>
    <x v="3"/>
    <x v="0"/>
    <x v="3"/>
    <x v="2"/>
    <x v="1"/>
    <x v="2"/>
    <x v="3"/>
    <x v="0"/>
    <x v="1"/>
    <x v="0"/>
    <x v="3"/>
    <x v="2"/>
    <x v="0"/>
    <x v="4"/>
    <x v="4"/>
    <x v="4"/>
    <x v="4"/>
    <x v="3"/>
    <x v="0"/>
    <x v="0"/>
    <x v="4"/>
    <x v="2"/>
    <x v="3"/>
    <x v="4"/>
    <x v="0"/>
    <x v="0"/>
    <x v="0"/>
    <x v="0"/>
    <x v="0"/>
    <x v="0"/>
    <x v="0"/>
    <x v="0"/>
    <x v="0"/>
    <x v="8"/>
    <x v="21"/>
    <x v="0"/>
    <x v="6"/>
    <x v="20"/>
    <x v="6"/>
    <x v="3"/>
    <x v="5"/>
    <x v="44"/>
    <x v="7"/>
    <x v="5"/>
  </r>
  <r>
    <x v="0"/>
    <s v="Fristående"/>
    <x v="12"/>
    <x v="0"/>
    <x v="13"/>
    <x v="1"/>
    <x v="3"/>
    <x v="2"/>
    <x v="2"/>
    <x v="4"/>
    <x v="2"/>
    <x v="3"/>
    <x v="4"/>
    <x v="3"/>
    <x v="5"/>
    <x v="3"/>
    <x v="2"/>
    <x v="2"/>
    <x v="4"/>
    <x v="3"/>
    <x v="2"/>
    <x v="0"/>
    <x v="0"/>
    <x v="2"/>
    <x v="0"/>
    <x v="2"/>
    <x v="2"/>
    <x v="0"/>
    <x v="0"/>
    <x v="2"/>
    <x v="0"/>
    <x v="3"/>
    <x v="3"/>
    <x v="1"/>
    <x v="1"/>
    <x v="2"/>
    <x v="3"/>
    <x v="3"/>
    <x v="0"/>
    <x v="2"/>
    <x v="0"/>
    <x v="0"/>
    <x v="0"/>
    <x v="0"/>
    <x v="0"/>
    <x v="0"/>
    <x v="0"/>
    <x v="0"/>
    <x v="0"/>
    <x v="5"/>
    <x v="63"/>
    <x v="29"/>
    <x v="9"/>
    <x v="4"/>
    <x v="0"/>
    <x v="2"/>
    <x v="2"/>
    <x v="4"/>
    <x v="13"/>
    <x v="1"/>
  </r>
  <r>
    <x v="0"/>
    <s v="Fristående"/>
    <x v="12"/>
    <x v="0"/>
    <x v="13"/>
    <x v="1"/>
    <x v="0"/>
    <x v="0"/>
    <x v="2"/>
    <x v="2"/>
    <x v="3"/>
    <x v="2"/>
    <x v="2"/>
    <x v="0"/>
    <x v="5"/>
    <x v="3"/>
    <x v="0"/>
    <x v="3"/>
    <x v="2"/>
    <x v="2"/>
    <x v="0"/>
    <x v="0"/>
    <x v="1"/>
    <x v="2"/>
    <x v="2"/>
    <x v="2"/>
    <x v="3"/>
    <x v="0"/>
    <x v="3"/>
    <x v="2"/>
    <x v="0"/>
    <x v="2"/>
    <x v="3"/>
    <x v="0"/>
    <x v="1"/>
    <x v="0"/>
    <x v="1"/>
    <x v="4"/>
    <x v="4"/>
    <x v="0"/>
    <x v="0"/>
    <x v="0"/>
    <x v="0"/>
    <x v="0"/>
    <x v="0"/>
    <x v="0"/>
    <x v="0"/>
    <x v="0"/>
    <x v="0"/>
    <x v="3"/>
    <x v="4"/>
    <x v="4"/>
    <x v="5"/>
    <x v="2"/>
    <x v="0"/>
    <x v="4"/>
    <x v="0"/>
    <x v="50"/>
    <x v="5"/>
    <x v="5"/>
  </r>
  <r>
    <x v="0"/>
    <s v="Fristående"/>
    <x v="12"/>
    <x v="0"/>
    <x v="14"/>
    <x v="1"/>
    <x v="2"/>
    <x v="0"/>
    <x v="0"/>
    <x v="0"/>
    <x v="0"/>
    <x v="0"/>
    <x v="2"/>
    <x v="0"/>
    <x v="4"/>
    <x v="4"/>
    <x v="5"/>
    <x v="0"/>
    <x v="1"/>
    <x v="4"/>
    <x v="5"/>
    <x v="1"/>
    <x v="1"/>
    <x v="0"/>
    <x v="1"/>
    <x v="0"/>
    <x v="4"/>
    <x v="2"/>
    <x v="3"/>
    <x v="4"/>
    <x v="3"/>
    <x v="4"/>
    <x v="2"/>
    <x v="4"/>
    <x v="3"/>
    <x v="4"/>
    <x v="4"/>
    <x v="2"/>
    <x v="4"/>
    <x v="0"/>
    <x v="0"/>
    <x v="0"/>
    <x v="0"/>
    <x v="0"/>
    <x v="0"/>
    <x v="0"/>
    <x v="0"/>
    <x v="0"/>
    <x v="0"/>
    <x v="2"/>
    <x v="28"/>
    <x v="20"/>
    <x v="0"/>
    <x v="15"/>
    <x v="1"/>
    <x v="3"/>
    <x v="8"/>
    <x v="40"/>
    <x v="8"/>
    <x v="2"/>
  </r>
  <r>
    <x v="0"/>
    <s v="Fristående"/>
    <x v="12"/>
    <x v="0"/>
    <x v="13"/>
    <x v="2"/>
    <x v="3"/>
    <x v="2"/>
    <x v="1"/>
    <x v="2"/>
    <x v="2"/>
    <x v="3"/>
    <x v="4"/>
    <x v="2"/>
    <x v="0"/>
    <x v="3"/>
    <x v="3"/>
    <x v="2"/>
    <x v="2"/>
    <x v="0"/>
    <x v="2"/>
    <x v="0"/>
    <x v="0"/>
    <x v="4"/>
    <x v="1"/>
    <x v="2"/>
    <x v="2"/>
    <x v="0"/>
    <x v="0"/>
    <x v="2"/>
    <x v="0"/>
    <x v="2"/>
    <x v="2"/>
    <x v="1"/>
    <x v="1"/>
    <x v="3"/>
    <x v="0"/>
    <x v="3"/>
    <x v="0"/>
    <x v="2"/>
    <x v="0"/>
    <x v="0"/>
    <x v="0"/>
    <x v="0"/>
    <x v="0"/>
    <x v="0"/>
    <x v="0"/>
    <x v="0"/>
    <x v="0"/>
    <x v="10"/>
    <x v="35"/>
    <x v="23"/>
    <x v="4"/>
    <x v="5"/>
    <x v="0"/>
    <x v="6"/>
    <x v="2"/>
    <x v="4"/>
    <x v="4"/>
    <x v="1"/>
  </r>
  <r>
    <x v="0"/>
    <s v="Fristående"/>
    <x v="12"/>
    <x v="0"/>
    <x v="13"/>
    <x v="1"/>
    <x v="0"/>
    <x v="0"/>
    <x v="0"/>
    <x v="2"/>
    <x v="4"/>
    <x v="2"/>
    <x v="0"/>
    <x v="0"/>
    <x v="0"/>
    <x v="3"/>
    <x v="3"/>
    <x v="2"/>
    <x v="4"/>
    <x v="3"/>
    <x v="2"/>
    <x v="0"/>
    <x v="4"/>
    <x v="2"/>
    <x v="2"/>
    <x v="2"/>
    <x v="0"/>
    <x v="3"/>
    <x v="0"/>
    <x v="0"/>
    <x v="1"/>
    <x v="3"/>
    <x v="2"/>
    <x v="3"/>
    <x v="2"/>
    <x v="2"/>
    <x v="2"/>
    <x v="4"/>
    <x v="0"/>
    <x v="0"/>
    <x v="0"/>
    <x v="0"/>
    <x v="0"/>
    <x v="0"/>
    <x v="0"/>
    <x v="0"/>
    <x v="0"/>
    <x v="0"/>
    <x v="0"/>
    <x v="0"/>
    <x v="14"/>
    <x v="4"/>
    <x v="9"/>
    <x v="4"/>
    <x v="3"/>
    <x v="4"/>
    <x v="4"/>
    <x v="71"/>
    <x v="15"/>
    <x v="2"/>
  </r>
  <r>
    <x v="0"/>
    <s v="Fristående"/>
    <x v="12"/>
    <x v="0"/>
    <x v="14"/>
    <x v="1"/>
    <x v="2"/>
    <x v="2"/>
    <x v="4"/>
    <x v="0"/>
    <x v="3"/>
    <x v="4"/>
    <x v="0"/>
    <x v="0"/>
    <x v="2"/>
    <x v="0"/>
    <x v="5"/>
    <x v="0"/>
    <x v="4"/>
    <x v="0"/>
    <x v="5"/>
    <x v="2"/>
    <x v="0"/>
    <x v="0"/>
    <x v="4"/>
    <x v="2"/>
    <x v="3"/>
    <x v="2"/>
    <x v="4"/>
    <x v="3"/>
    <x v="0"/>
    <x v="0"/>
    <x v="2"/>
    <x v="2"/>
    <x v="4"/>
    <x v="0"/>
    <x v="0"/>
    <x v="3"/>
    <x v="4"/>
    <x v="2"/>
    <x v="0"/>
    <x v="0"/>
    <x v="0"/>
    <x v="0"/>
    <x v="0"/>
    <x v="0"/>
    <x v="0"/>
    <x v="0"/>
    <x v="0"/>
    <x v="9"/>
    <x v="23"/>
    <x v="15"/>
    <x v="4"/>
    <x v="8"/>
    <x v="2"/>
    <x v="0"/>
    <x v="0"/>
    <x v="76"/>
    <x v="3"/>
    <x v="7"/>
  </r>
  <r>
    <x v="0"/>
    <s v="Fristående"/>
    <x v="12"/>
    <x v="0"/>
    <x v="13"/>
    <x v="0"/>
    <x v="0"/>
    <x v="2"/>
    <x v="0"/>
    <x v="2"/>
    <x v="1"/>
    <x v="2"/>
    <x v="0"/>
    <x v="2"/>
    <x v="5"/>
    <x v="2"/>
    <x v="3"/>
    <x v="3"/>
    <x v="4"/>
    <x v="2"/>
    <x v="2"/>
    <x v="2"/>
    <x v="0"/>
    <x v="2"/>
    <x v="4"/>
    <x v="3"/>
    <x v="2"/>
    <x v="0"/>
    <x v="0"/>
    <x v="2"/>
    <x v="0"/>
    <x v="0"/>
    <x v="0"/>
    <x v="0"/>
    <x v="0"/>
    <x v="2"/>
    <x v="3"/>
    <x v="3"/>
    <x v="2"/>
    <x v="0"/>
    <x v="0"/>
    <x v="0"/>
    <x v="0"/>
    <x v="0"/>
    <x v="0"/>
    <x v="0"/>
    <x v="0"/>
    <x v="0"/>
    <x v="0"/>
    <x v="3"/>
    <x v="40"/>
    <x v="2"/>
    <x v="7"/>
    <x v="3"/>
    <x v="2"/>
    <x v="3"/>
    <x v="3"/>
    <x v="4"/>
    <x v="0"/>
    <x v="0"/>
  </r>
  <r>
    <x v="0"/>
    <s v="Fristående"/>
    <x v="12"/>
    <x v="0"/>
    <x v="14"/>
    <x v="1"/>
    <x v="3"/>
    <x v="2"/>
    <x v="0"/>
    <x v="3"/>
    <x v="2"/>
    <x v="2"/>
    <x v="4"/>
    <x v="3"/>
    <x v="0"/>
    <x v="0"/>
    <x v="0"/>
    <x v="3"/>
    <x v="4"/>
    <x v="3"/>
    <x v="4"/>
    <x v="0"/>
    <x v="0"/>
    <x v="2"/>
    <x v="2"/>
    <x v="2"/>
    <x v="0"/>
    <x v="0"/>
    <x v="0"/>
    <x v="0"/>
    <x v="2"/>
    <x v="2"/>
    <x v="0"/>
    <x v="1"/>
    <x v="1"/>
    <x v="0"/>
    <x v="2"/>
    <x v="4"/>
    <x v="4"/>
    <x v="2"/>
    <x v="0"/>
    <x v="0"/>
    <x v="0"/>
    <x v="0"/>
    <x v="0"/>
    <x v="0"/>
    <x v="0"/>
    <x v="0"/>
    <x v="0"/>
    <x v="13"/>
    <x v="35"/>
    <x v="3"/>
    <x v="7"/>
    <x v="17"/>
    <x v="0"/>
    <x v="4"/>
    <x v="4"/>
    <x v="2"/>
    <x v="2"/>
    <x v="1"/>
  </r>
  <r>
    <x v="0"/>
    <s v="Fristående"/>
    <x v="12"/>
    <x v="0"/>
    <x v="11"/>
    <x v="1"/>
    <x v="3"/>
    <x v="2"/>
    <x v="2"/>
    <x v="3"/>
    <x v="2"/>
    <x v="3"/>
    <x v="4"/>
    <x v="3"/>
    <x v="0"/>
    <x v="3"/>
    <x v="3"/>
    <x v="3"/>
    <x v="2"/>
    <x v="3"/>
    <x v="2"/>
    <x v="0"/>
    <x v="2"/>
    <x v="3"/>
    <x v="2"/>
    <x v="2"/>
    <x v="0"/>
    <x v="3"/>
    <x v="0"/>
    <x v="0"/>
    <x v="2"/>
    <x v="2"/>
    <x v="0"/>
    <x v="1"/>
    <x v="1"/>
    <x v="2"/>
    <x v="2"/>
    <x v="4"/>
    <x v="0"/>
    <x v="2"/>
    <x v="0"/>
    <x v="0"/>
    <x v="0"/>
    <x v="0"/>
    <x v="0"/>
    <x v="0"/>
    <x v="0"/>
    <x v="0"/>
    <x v="0"/>
    <x v="5"/>
    <x v="42"/>
    <x v="5"/>
    <x v="5"/>
    <x v="4"/>
    <x v="2"/>
    <x v="5"/>
    <x v="4"/>
    <x v="15"/>
    <x v="2"/>
    <x v="1"/>
  </r>
  <r>
    <x v="0"/>
    <s v="Fristående"/>
    <x v="12"/>
    <x v="0"/>
    <x v="13"/>
    <x v="0"/>
    <x v="3"/>
    <x v="4"/>
    <x v="0"/>
    <x v="4"/>
    <x v="4"/>
    <x v="2"/>
    <x v="0"/>
    <x v="3"/>
    <x v="5"/>
    <x v="2"/>
    <x v="0"/>
    <x v="3"/>
    <x v="4"/>
    <x v="2"/>
    <x v="2"/>
    <x v="0"/>
    <x v="0"/>
    <x v="3"/>
    <x v="2"/>
    <x v="2"/>
    <x v="5"/>
    <x v="0"/>
    <x v="0"/>
    <x v="2"/>
    <x v="0"/>
    <x v="2"/>
    <x v="3"/>
    <x v="1"/>
    <x v="3"/>
    <x v="3"/>
    <x v="0"/>
    <x v="0"/>
    <x v="2"/>
    <x v="2"/>
    <x v="0"/>
    <x v="0"/>
    <x v="0"/>
    <x v="0"/>
    <x v="0"/>
    <x v="0"/>
    <x v="0"/>
    <x v="0"/>
    <x v="0"/>
    <x v="20"/>
    <x v="13"/>
    <x v="11"/>
    <x v="7"/>
    <x v="3"/>
    <x v="0"/>
    <x v="5"/>
    <x v="3"/>
    <x v="4"/>
    <x v="5"/>
    <x v="8"/>
  </r>
  <r>
    <x v="0"/>
    <s v="Fristående"/>
    <x v="12"/>
    <x v="0"/>
    <x v="13"/>
    <x v="0"/>
    <x v="3"/>
    <x v="4"/>
    <x v="2"/>
    <x v="4"/>
    <x v="4"/>
    <x v="0"/>
    <x v="4"/>
    <x v="0"/>
    <x v="0"/>
    <x v="3"/>
    <x v="0"/>
    <x v="2"/>
    <x v="2"/>
    <x v="2"/>
    <x v="0"/>
    <x v="0"/>
    <x v="4"/>
    <x v="0"/>
    <x v="2"/>
    <x v="2"/>
    <x v="0"/>
    <x v="0"/>
    <x v="0"/>
    <x v="2"/>
    <x v="0"/>
    <x v="0"/>
    <x v="5"/>
    <x v="1"/>
    <x v="3"/>
    <x v="2"/>
    <x v="4"/>
    <x v="2"/>
    <x v="2"/>
    <x v="0"/>
    <x v="0"/>
    <x v="0"/>
    <x v="0"/>
    <x v="0"/>
    <x v="0"/>
    <x v="0"/>
    <x v="0"/>
    <x v="0"/>
    <x v="0"/>
    <x v="18"/>
    <x v="62"/>
    <x v="6"/>
    <x v="4"/>
    <x v="2"/>
    <x v="3"/>
    <x v="7"/>
    <x v="4"/>
    <x v="4"/>
    <x v="19"/>
    <x v="8"/>
  </r>
  <r>
    <x v="0"/>
    <s v="Fristående"/>
    <x v="12"/>
    <x v="0"/>
    <x v="14"/>
    <x v="0"/>
    <x v="3"/>
    <x v="2"/>
    <x v="1"/>
    <x v="2"/>
    <x v="3"/>
    <x v="4"/>
    <x v="2"/>
    <x v="2"/>
    <x v="0"/>
    <x v="0"/>
    <x v="0"/>
    <x v="3"/>
    <x v="2"/>
    <x v="2"/>
    <x v="2"/>
    <x v="3"/>
    <x v="4"/>
    <x v="0"/>
    <x v="2"/>
    <x v="2"/>
    <x v="0"/>
    <x v="0"/>
    <x v="0"/>
    <x v="2"/>
    <x v="0"/>
    <x v="3"/>
    <x v="5"/>
    <x v="3"/>
    <x v="1"/>
    <x v="2"/>
    <x v="0"/>
    <x v="0"/>
    <x v="0"/>
    <x v="0"/>
    <x v="0"/>
    <x v="0"/>
    <x v="0"/>
    <x v="0"/>
    <x v="0"/>
    <x v="0"/>
    <x v="0"/>
    <x v="0"/>
    <x v="0"/>
    <x v="10"/>
    <x v="36"/>
    <x v="14"/>
    <x v="5"/>
    <x v="3"/>
    <x v="8"/>
    <x v="7"/>
    <x v="4"/>
    <x v="4"/>
    <x v="9"/>
    <x v="5"/>
  </r>
  <r>
    <x v="0"/>
    <s v="Fristående"/>
    <x v="12"/>
    <x v="0"/>
    <x v="13"/>
    <x v="1"/>
    <x v="4"/>
    <x v="0"/>
    <x v="1"/>
    <x v="0"/>
    <x v="0"/>
    <x v="4"/>
    <x v="4"/>
    <x v="1"/>
    <x v="4"/>
    <x v="4"/>
    <x v="4"/>
    <x v="2"/>
    <x v="2"/>
    <x v="1"/>
    <x v="5"/>
    <x v="2"/>
    <x v="2"/>
    <x v="0"/>
    <x v="0"/>
    <x v="2"/>
    <x v="0"/>
    <x v="1"/>
    <x v="0"/>
    <x v="1"/>
    <x v="1"/>
    <x v="1"/>
    <x v="1"/>
    <x v="3"/>
    <x v="1"/>
    <x v="0"/>
    <x v="3"/>
    <x v="0"/>
    <x v="0"/>
    <x v="2"/>
    <x v="0"/>
    <x v="0"/>
    <x v="0"/>
    <x v="0"/>
    <x v="0"/>
    <x v="0"/>
    <x v="0"/>
    <x v="0"/>
    <x v="0"/>
    <x v="21"/>
    <x v="44"/>
    <x v="57"/>
    <x v="4"/>
    <x v="7"/>
    <x v="7"/>
    <x v="0"/>
    <x v="4"/>
    <x v="4"/>
    <x v="1"/>
    <x v="5"/>
  </r>
  <r>
    <x v="0"/>
    <s v="Fristående"/>
    <x v="12"/>
    <x v="0"/>
    <x v="14"/>
    <x v="1"/>
    <x v="2"/>
    <x v="3"/>
    <x v="4"/>
    <x v="0"/>
    <x v="3"/>
    <x v="4"/>
    <x v="0"/>
    <x v="5"/>
    <x v="4"/>
    <x v="0"/>
    <x v="5"/>
    <x v="2"/>
    <x v="2"/>
    <x v="2"/>
    <x v="0"/>
    <x v="2"/>
    <x v="2"/>
    <x v="0"/>
    <x v="1"/>
    <x v="0"/>
    <x v="0"/>
    <x v="0"/>
    <x v="4"/>
    <x v="0"/>
    <x v="3"/>
    <x v="4"/>
    <x v="4"/>
    <x v="1"/>
    <x v="2"/>
    <x v="0"/>
    <x v="2"/>
    <x v="2"/>
    <x v="4"/>
    <x v="0"/>
    <x v="0"/>
    <x v="0"/>
    <x v="0"/>
    <x v="0"/>
    <x v="0"/>
    <x v="0"/>
    <x v="0"/>
    <x v="0"/>
    <x v="0"/>
    <x v="11"/>
    <x v="23"/>
    <x v="22"/>
    <x v="4"/>
    <x v="2"/>
    <x v="7"/>
    <x v="3"/>
    <x v="0"/>
    <x v="6"/>
    <x v="7"/>
    <x v="4"/>
  </r>
  <r>
    <x v="0"/>
    <s v="Fristående"/>
    <x v="12"/>
    <x v="0"/>
    <x v="13"/>
    <x v="0"/>
    <x v="2"/>
    <x v="0"/>
    <x v="2"/>
    <x v="4"/>
    <x v="3"/>
    <x v="2"/>
    <x v="4"/>
    <x v="3"/>
    <x v="0"/>
    <x v="3"/>
    <x v="3"/>
    <x v="3"/>
    <x v="3"/>
    <x v="4"/>
    <x v="5"/>
    <x v="0"/>
    <x v="0"/>
    <x v="4"/>
    <x v="0"/>
    <x v="2"/>
    <x v="0"/>
    <x v="0"/>
    <x v="0"/>
    <x v="0"/>
    <x v="3"/>
    <x v="0"/>
    <x v="0"/>
    <x v="2"/>
    <x v="1"/>
    <x v="0"/>
    <x v="2"/>
    <x v="4"/>
    <x v="2"/>
    <x v="1"/>
    <x v="0"/>
    <x v="0"/>
    <x v="0"/>
    <x v="0"/>
    <x v="0"/>
    <x v="0"/>
    <x v="0"/>
    <x v="0"/>
    <x v="0"/>
    <x v="0"/>
    <x v="47"/>
    <x v="5"/>
    <x v="4"/>
    <x v="15"/>
    <x v="0"/>
    <x v="9"/>
    <x v="4"/>
    <x v="12"/>
    <x v="0"/>
    <x v="2"/>
  </r>
  <r>
    <x v="0"/>
    <s v="Fristående"/>
    <x v="12"/>
    <x v="0"/>
    <x v="14"/>
    <x v="0"/>
    <x v="3"/>
    <x v="2"/>
    <x v="0"/>
    <x v="3"/>
    <x v="2"/>
    <x v="2"/>
    <x v="4"/>
    <x v="2"/>
    <x v="5"/>
    <x v="3"/>
    <x v="3"/>
    <x v="2"/>
    <x v="2"/>
    <x v="4"/>
    <x v="0"/>
    <x v="0"/>
    <x v="4"/>
    <x v="4"/>
    <x v="2"/>
    <x v="2"/>
    <x v="0"/>
    <x v="0"/>
    <x v="0"/>
    <x v="2"/>
    <x v="0"/>
    <x v="3"/>
    <x v="2"/>
    <x v="3"/>
    <x v="1"/>
    <x v="2"/>
    <x v="0"/>
    <x v="3"/>
    <x v="2"/>
    <x v="2"/>
    <x v="0"/>
    <x v="0"/>
    <x v="0"/>
    <x v="0"/>
    <x v="0"/>
    <x v="0"/>
    <x v="0"/>
    <x v="0"/>
    <x v="0"/>
    <x v="13"/>
    <x v="35"/>
    <x v="29"/>
    <x v="4"/>
    <x v="9"/>
    <x v="3"/>
    <x v="8"/>
    <x v="4"/>
    <x v="4"/>
    <x v="15"/>
    <x v="5"/>
  </r>
  <r>
    <x v="0"/>
    <s v="Fristående"/>
    <x v="12"/>
    <x v="0"/>
    <x v="14"/>
    <x v="1"/>
    <x v="0"/>
    <x v="0"/>
    <x v="4"/>
    <x v="0"/>
    <x v="3"/>
    <x v="4"/>
    <x v="0"/>
    <x v="4"/>
    <x v="4"/>
    <x v="0"/>
    <x v="0"/>
    <x v="2"/>
    <x v="2"/>
    <x v="2"/>
    <x v="4"/>
    <x v="0"/>
    <x v="0"/>
    <x v="0"/>
    <x v="1"/>
    <x v="0"/>
    <x v="3"/>
    <x v="3"/>
    <x v="4"/>
    <x v="3"/>
    <x v="3"/>
    <x v="4"/>
    <x v="4"/>
    <x v="3"/>
    <x v="4"/>
    <x v="0"/>
    <x v="4"/>
    <x v="2"/>
    <x v="3"/>
    <x v="0"/>
    <x v="0"/>
    <x v="0"/>
    <x v="0"/>
    <x v="0"/>
    <x v="0"/>
    <x v="0"/>
    <x v="0"/>
    <x v="0"/>
    <x v="0"/>
    <x v="9"/>
    <x v="23"/>
    <x v="22"/>
    <x v="4"/>
    <x v="14"/>
    <x v="0"/>
    <x v="3"/>
    <x v="5"/>
    <x v="3"/>
    <x v="7"/>
    <x v="9"/>
  </r>
  <r>
    <x v="0"/>
    <s v="Fristående"/>
    <x v="12"/>
    <x v="0"/>
    <x v="14"/>
    <x v="0"/>
    <x v="0"/>
    <x v="0"/>
    <x v="0"/>
    <x v="4"/>
    <x v="4"/>
    <x v="3"/>
    <x v="0"/>
    <x v="2"/>
    <x v="0"/>
    <x v="3"/>
    <x v="2"/>
    <x v="3"/>
    <x v="4"/>
    <x v="4"/>
    <x v="0"/>
    <x v="0"/>
    <x v="0"/>
    <x v="2"/>
    <x v="2"/>
    <x v="3"/>
    <x v="2"/>
    <x v="1"/>
    <x v="1"/>
    <x v="2"/>
    <x v="0"/>
    <x v="0"/>
    <x v="4"/>
    <x v="2"/>
    <x v="0"/>
    <x v="3"/>
    <x v="2"/>
    <x v="0"/>
    <x v="0"/>
    <x v="3"/>
    <x v="0"/>
    <x v="0"/>
    <x v="0"/>
    <x v="0"/>
    <x v="0"/>
    <x v="0"/>
    <x v="0"/>
    <x v="0"/>
    <x v="0"/>
    <x v="0"/>
    <x v="43"/>
    <x v="29"/>
    <x v="7"/>
    <x v="9"/>
    <x v="0"/>
    <x v="4"/>
    <x v="3"/>
    <x v="4"/>
    <x v="12"/>
    <x v="3"/>
  </r>
  <r>
    <x v="0"/>
    <s v="Fristående"/>
    <x v="12"/>
    <x v="0"/>
    <x v="15"/>
    <x v="1"/>
    <x v="0"/>
    <x v="4"/>
    <x v="2"/>
    <x v="3"/>
    <x v="2"/>
    <x v="2"/>
    <x v="0"/>
    <x v="3"/>
    <x v="0"/>
    <x v="2"/>
    <x v="2"/>
    <x v="3"/>
    <x v="2"/>
    <x v="3"/>
    <x v="2"/>
    <x v="0"/>
    <x v="0"/>
    <x v="3"/>
    <x v="0"/>
    <x v="3"/>
    <x v="5"/>
    <x v="0"/>
    <x v="0"/>
    <x v="2"/>
    <x v="0"/>
    <x v="3"/>
    <x v="3"/>
    <x v="1"/>
    <x v="1"/>
    <x v="2"/>
    <x v="0"/>
    <x v="4"/>
    <x v="0"/>
    <x v="0"/>
    <x v="0"/>
    <x v="0"/>
    <x v="0"/>
    <x v="0"/>
    <x v="0"/>
    <x v="0"/>
    <x v="0"/>
    <x v="0"/>
    <x v="0"/>
    <x v="5"/>
    <x v="5"/>
    <x v="19"/>
    <x v="5"/>
    <x v="4"/>
    <x v="0"/>
    <x v="5"/>
    <x v="7"/>
    <x v="4"/>
    <x v="13"/>
    <x v="1"/>
  </r>
  <r>
    <x v="0"/>
    <s v="Fristående"/>
    <x v="12"/>
    <x v="0"/>
    <x v="15"/>
    <x v="1"/>
    <x v="0"/>
    <x v="2"/>
    <x v="2"/>
    <x v="4"/>
    <x v="3"/>
    <x v="2"/>
    <x v="0"/>
    <x v="3"/>
    <x v="5"/>
    <x v="3"/>
    <x v="3"/>
    <x v="3"/>
    <x v="2"/>
    <x v="3"/>
    <x v="0"/>
    <x v="0"/>
    <x v="0"/>
    <x v="2"/>
    <x v="1"/>
    <x v="3"/>
    <x v="3"/>
    <x v="0"/>
    <x v="0"/>
    <x v="3"/>
    <x v="3"/>
    <x v="0"/>
    <x v="0"/>
    <x v="3"/>
    <x v="1"/>
    <x v="0"/>
    <x v="4"/>
    <x v="4"/>
    <x v="0"/>
    <x v="0"/>
    <x v="0"/>
    <x v="0"/>
    <x v="0"/>
    <x v="0"/>
    <x v="0"/>
    <x v="0"/>
    <x v="0"/>
    <x v="0"/>
    <x v="0"/>
    <x v="4"/>
    <x v="14"/>
    <x v="23"/>
    <x v="5"/>
    <x v="10"/>
    <x v="0"/>
    <x v="2"/>
    <x v="4"/>
    <x v="36"/>
    <x v="0"/>
    <x v="5"/>
  </r>
  <r>
    <x v="0"/>
    <s v="Fristående"/>
    <x v="12"/>
    <x v="0"/>
    <x v="14"/>
    <x v="1"/>
    <x v="0"/>
    <x v="0"/>
    <x v="0"/>
    <x v="2"/>
    <x v="3"/>
    <x v="4"/>
    <x v="0"/>
    <x v="0"/>
    <x v="4"/>
    <x v="0"/>
    <x v="5"/>
    <x v="2"/>
    <x v="2"/>
    <x v="0"/>
    <x v="5"/>
    <x v="0"/>
    <x v="0"/>
    <x v="0"/>
    <x v="4"/>
    <x v="2"/>
    <x v="2"/>
    <x v="0"/>
    <x v="0"/>
    <x v="3"/>
    <x v="3"/>
    <x v="0"/>
    <x v="2"/>
    <x v="3"/>
    <x v="1"/>
    <x v="0"/>
    <x v="4"/>
    <x v="2"/>
    <x v="0"/>
    <x v="0"/>
    <x v="0"/>
    <x v="0"/>
    <x v="0"/>
    <x v="0"/>
    <x v="0"/>
    <x v="0"/>
    <x v="0"/>
    <x v="0"/>
    <x v="0"/>
    <x v="0"/>
    <x v="40"/>
    <x v="28"/>
    <x v="4"/>
    <x v="8"/>
    <x v="0"/>
    <x v="0"/>
    <x v="2"/>
    <x v="36"/>
    <x v="3"/>
    <x v="5"/>
  </r>
  <r>
    <x v="0"/>
    <s v="Fristående"/>
    <x v="12"/>
    <x v="0"/>
    <x v="16"/>
    <x v="0"/>
    <x v="3"/>
    <x v="4"/>
    <x v="3"/>
    <x v="4"/>
    <x v="4"/>
    <x v="5"/>
    <x v="4"/>
    <x v="2"/>
    <x v="5"/>
    <x v="2"/>
    <x v="2"/>
    <x v="4"/>
    <x v="4"/>
    <x v="3"/>
    <x v="2"/>
    <x v="3"/>
    <x v="4"/>
    <x v="4"/>
    <x v="3"/>
    <x v="5"/>
    <x v="5"/>
    <x v="0"/>
    <x v="0"/>
    <x v="2"/>
    <x v="0"/>
    <x v="3"/>
    <x v="5"/>
    <x v="1"/>
    <x v="3"/>
    <x v="3"/>
    <x v="3"/>
    <x v="3"/>
    <x v="2"/>
    <x v="2"/>
    <x v="0"/>
    <x v="0"/>
    <x v="0"/>
    <x v="0"/>
    <x v="0"/>
    <x v="0"/>
    <x v="0"/>
    <x v="0"/>
    <x v="0"/>
    <x v="17"/>
    <x v="15"/>
    <x v="27"/>
    <x v="8"/>
    <x v="4"/>
    <x v="8"/>
    <x v="9"/>
    <x v="9"/>
    <x v="4"/>
    <x v="9"/>
    <x v="8"/>
  </r>
  <r>
    <x v="0"/>
    <s v="Fristående"/>
    <x v="12"/>
    <x v="0"/>
    <x v="16"/>
    <x v="1"/>
    <x v="3"/>
    <x v="4"/>
    <x v="2"/>
    <x v="1"/>
    <x v="4"/>
    <x v="5"/>
    <x v="4"/>
    <x v="2"/>
    <x v="5"/>
    <x v="2"/>
    <x v="3"/>
    <x v="4"/>
    <x v="4"/>
    <x v="3"/>
    <x v="2"/>
    <x v="3"/>
    <x v="4"/>
    <x v="4"/>
    <x v="0"/>
    <x v="5"/>
    <x v="5"/>
    <x v="0"/>
    <x v="0"/>
    <x v="2"/>
    <x v="0"/>
    <x v="3"/>
    <x v="5"/>
    <x v="1"/>
    <x v="3"/>
    <x v="3"/>
    <x v="4"/>
    <x v="2"/>
    <x v="2"/>
    <x v="2"/>
    <x v="0"/>
    <x v="0"/>
    <x v="0"/>
    <x v="0"/>
    <x v="0"/>
    <x v="0"/>
    <x v="0"/>
    <x v="0"/>
    <x v="0"/>
    <x v="18"/>
    <x v="15"/>
    <x v="2"/>
    <x v="8"/>
    <x v="4"/>
    <x v="8"/>
    <x v="9"/>
    <x v="9"/>
    <x v="4"/>
    <x v="9"/>
    <x v="8"/>
  </r>
  <r>
    <x v="0"/>
    <s v="Fristående"/>
    <x v="12"/>
    <x v="0"/>
    <x v="17"/>
    <x v="0"/>
    <x v="0"/>
    <x v="2"/>
    <x v="2"/>
    <x v="2"/>
    <x v="2"/>
    <x v="2"/>
    <x v="0"/>
    <x v="0"/>
    <x v="0"/>
    <x v="2"/>
    <x v="3"/>
    <x v="0"/>
    <x v="2"/>
    <x v="3"/>
    <x v="2"/>
    <x v="0"/>
    <x v="4"/>
    <x v="3"/>
    <x v="0"/>
    <x v="3"/>
    <x v="2"/>
    <x v="3"/>
    <x v="0"/>
    <x v="0"/>
    <x v="2"/>
    <x v="0"/>
    <x v="2"/>
    <x v="1"/>
    <x v="0"/>
    <x v="2"/>
    <x v="2"/>
    <x v="0"/>
    <x v="0"/>
    <x v="0"/>
    <x v="0"/>
    <x v="0"/>
    <x v="0"/>
    <x v="0"/>
    <x v="0"/>
    <x v="0"/>
    <x v="0"/>
    <x v="0"/>
    <x v="0"/>
    <x v="4"/>
    <x v="7"/>
    <x v="9"/>
    <x v="2"/>
    <x v="4"/>
    <x v="3"/>
    <x v="5"/>
    <x v="3"/>
    <x v="15"/>
    <x v="3"/>
    <x v="8"/>
  </r>
  <r>
    <x v="0"/>
    <s v="Fristående"/>
    <x v="12"/>
    <x v="0"/>
    <x v="17"/>
    <x v="1"/>
    <x v="2"/>
    <x v="2"/>
    <x v="2"/>
    <x v="2"/>
    <x v="2"/>
    <x v="2"/>
    <x v="0"/>
    <x v="3"/>
    <x v="0"/>
    <x v="3"/>
    <x v="3"/>
    <x v="2"/>
    <x v="4"/>
    <x v="4"/>
    <x v="4"/>
    <x v="0"/>
    <x v="4"/>
    <x v="2"/>
    <x v="0"/>
    <x v="2"/>
    <x v="2"/>
    <x v="0"/>
    <x v="0"/>
    <x v="2"/>
    <x v="0"/>
    <x v="2"/>
    <x v="2"/>
    <x v="3"/>
    <x v="3"/>
    <x v="2"/>
    <x v="2"/>
    <x v="4"/>
    <x v="0"/>
    <x v="0"/>
    <x v="0"/>
    <x v="0"/>
    <x v="0"/>
    <x v="0"/>
    <x v="0"/>
    <x v="0"/>
    <x v="0"/>
    <x v="0"/>
    <x v="0"/>
    <x v="3"/>
    <x v="7"/>
    <x v="5"/>
    <x v="9"/>
    <x v="11"/>
    <x v="3"/>
    <x v="2"/>
    <x v="2"/>
    <x v="4"/>
    <x v="4"/>
    <x v="1"/>
  </r>
  <r>
    <x v="0"/>
    <s v="Fristående"/>
    <x v="12"/>
    <x v="0"/>
    <x v="14"/>
    <x v="0"/>
    <x v="3"/>
    <x v="2"/>
    <x v="2"/>
    <x v="2"/>
    <x v="3"/>
    <x v="3"/>
    <x v="2"/>
    <x v="2"/>
    <x v="0"/>
    <x v="3"/>
    <x v="3"/>
    <x v="3"/>
    <x v="4"/>
    <x v="3"/>
    <x v="2"/>
    <x v="0"/>
    <x v="2"/>
    <x v="4"/>
    <x v="2"/>
    <x v="3"/>
    <x v="0"/>
    <x v="3"/>
    <x v="0"/>
    <x v="2"/>
    <x v="2"/>
    <x v="2"/>
    <x v="0"/>
    <x v="3"/>
    <x v="4"/>
    <x v="2"/>
    <x v="2"/>
    <x v="0"/>
    <x v="4"/>
    <x v="4"/>
    <x v="0"/>
    <x v="0"/>
    <x v="0"/>
    <x v="0"/>
    <x v="0"/>
    <x v="0"/>
    <x v="0"/>
    <x v="0"/>
    <x v="0"/>
    <x v="5"/>
    <x v="2"/>
    <x v="23"/>
    <x v="7"/>
    <x v="4"/>
    <x v="2"/>
    <x v="8"/>
    <x v="2"/>
    <x v="10"/>
    <x v="2"/>
    <x v="9"/>
  </r>
  <r>
    <x v="0"/>
    <s v="Fristående"/>
    <x v="12"/>
    <x v="0"/>
    <x v="17"/>
    <x v="1"/>
    <x v="0"/>
    <x v="0"/>
    <x v="2"/>
    <x v="2"/>
    <x v="0"/>
    <x v="0"/>
    <x v="0"/>
    <x v="3"/>
    <x v="2"/>
    <x v="3"/>
    <x v="5"/>
    <x v="2"/>
    <x v="2"/>
    <x v="3"/>
    <x v="0"/>
    <x v="2"/>
    <x v="2"/>
    <x v="3"/>
    <x v="2"/>
    <x v="2"/>
    <x v="3"/>
    <x v="3"/>
    <x v="4"/>
    <x v="3"/>
    <x v="3"/>
    <x v="0"/>
    <x v="0"/>
    <x v="2"/>
    <x v="4"/>
    <x v="4"/>
    <x v="2"/>
    <x v="2"/>
    <x v="3"/>
    <x v="4"/>
    <x v="0"/>
    <x v="0"/>
    <x v="0"/>
    <x v="0"/>
    <x v="0"/>
    <x v="0"/>
    <x v="0"/>
    <x v="0"/>
    <x v="0"/>
    <x v="3"/>
    <x v="24"/>
    <x v="35"/>
    <x v="4"/>
    <x v="10"/>
    <x v="7"/>
    <x v="5"/>
    <x v="0"/>
    <x v="3"/>
    <x v="0"/>
    <x v="7"/>
  </r>
  <r>
    <x v="0"/>
    <s v="Fristående"/>
    <x v="12"/>
    <x v="0"/>
    <x v="15"/>
    <x v="0"/>
    <x v="3"/>
    <x v="4"/>
    <x v="2"/>
    <x v="4"/>
    <x v="4"/>
    <x v="3"/>
    <x v="0"/>
    <x v="2"/>
    <x v="5"/>
    <x v="2"/>
    <x v="3"/>
    <x v="4"/>
    <x v="2"/>
    <x v="3"/>
    <x v="2"/>
    <x v="3"/>
    <x v="0"/>
    <x v="4"/>
    <x v="2"/>
    <x v="3"/>
    <x v="2"/>
    <x v="0"/>
    <x v="0"/>
    <x v="2"/>
    <x v="0"/>
    <x v="3"/>
    <x v="3"/>
    <x v="1"/>
    <x v="3"/>
    <x v="3"/>
    <x v="0"/>
    <x v="0"/>
    <x v="2"/>
    <x v="2"/>
    <x v="0"/>
    <x v="0"/>
    <x v="0"/>
    <x v="0"/>
    <x v="0"/>
    <x v="0"/>
    <x v="0"/>
    <x v="0"/>
    <x v="0"/>
    <x v="18"/>
    <x v="43"/>
    <x v="2"/>
    <x v="7"/>
    <x v="4"/>
    <x v="3"/>
    <x v="8"/>
    <x v="3"/>
    <x v="4"/>
    <x v="13"/>
    <x v="8"/>
  </r>
  <r>
    <x v="0"/>
    <s v="Fristående"/>
    <x v="12"/>
    <x v="0"/>
    <x v="14"/>
    <x v="0"/>
    <x v="2"/>
    <x v="0"/>
    <x v="0"/>
    <x v="3"/>
    <x v="2"/>
    <x v="0"/>
    <x v="4"/>
    <x v="3"/>
    <x v="0"/>
    <x v="0"/>
    <x v="0"/>
    <x v="2"/>
    <x v="2"/>
    <x v="4"/>
    <x v="0"/>
    <x v="0"/>
    <x v="0"/>
    <x v="2"/>
    <x v="1"/>
    <x v="3"/>
    <x v="0"/>
    <x v="0"/>
    <x v="0"/>
    <x v="2"/>
    <x v="2"/>
    <x v="0"/>
    <x v="0"/>
    <x v="2"/>
    <x v="1"/>
    <x v="2"/>
    <x v="0"/>
    <x v="0"/>
    <x v="2"/>
    <x v="4"/>
    <x v="0"/>
    <x v="0"/>
    <x v="0"/>
    <x v="0"/>
    <x v="0"/>
    <x v="0"/>
    <x v="0"/>
    <x v="0"/>
    <x v="0"/>
    <x v="2"/>
    <x v="73"/>
    <x v="3"/>
    <x v="4"/>
    <x v="9"/>
    <x v="0"/>
    <x v="2"/>
    <x v="2"/>
    <x v="0"/>
    <x v="0"/>
    <x v="2"/>
  </r>
  <r>
    <x v="0"/>
    <s v="Fristående"/>
    <x v="12"/>
    <x v="0"/>
    <x v="14"/>
    <x v="1"/>
    <x v="2"/>
    <x v="0"/>
    <x v="4"/>
    <x v="2"/>
    <x v="3"/>
    <x v="2"/>
    <x v="2"/>
    <x v="0"/>
    <x v="2"/>
    <x v="0"/>
    <x v="0"/>
    <x v="0"/>
    <x v="3"/>
    <x v="0"/>
    <x v="0"/>
    <x v="0"/>
    <x v="4"/>
    <x v="0"/>
    <x v="4"/>
    <x v="2"/>
    <x v="0"/>
    <x v="0"/>
    <x v="4"/>
    <x v="3"/>
    <x v="3"/>
    <x v="0"/>
    <x v="4"/>
    <x v="4"/>
    <x v="1"/>
    <x v="4"/>
    <x v="4"/>
    <x v="2"/>
    <x v="0"/>
    <x v="0"/>
    <x v="0"/>
    <x v="0"/>
    <x v="0"/>
    <x v="0"/>
    <x v="0"/>
    <x v="0"/>
    <x v="0"/>
    <x v="0"/>
    <x v="0"/>
    <x v="12"/>
    <x v="4"/>
    <x v="7"/>
    <x v="6"/>
    <x v="0"/>
    <x v="3"/>
    <x v="0"/>
    <x v="4"/>
    <x v="17"/>
    <x v="12"/>
    <x v="9"/>
  </r>
  <r>
    <x v="0"/>
    <s v="Fristående"/>
    <x v="12"/>
    <x v="0"/>
    <x v="17"/>
    <x v="0"/>
    <x v="3"/>
    <x v="2"/>
    <x v="2"/>
    <x v="3"/>
    <x v="4"/>
    <x v="2"/>
    <x v="0"/>
    <x v="2"/>
    <x v="0"/>
    <x v="2"/>
    <x v="3"/>
    <x v="4"/>
    <x v="2"/>
    <x v="4"/>
    <x v="4"/>
    <x v="0"/>
    <x v="4"/>
    <x v="4"/>
    <x v="2"/>
    <x v="3"/>
    <x v="2"/>
    <x v="0"/>
    <x v="0"/>
    <x v="2"/>
    <x v="0"/>
    <x v="2"/>
    <x v="3"/>
    <x v="2"/>
    <x v="2"/>
    <x v="3"/>
    <x v="2"/>
    <x v="4"/>
    <x v="0"/>
    <x v="4"/>
    <x v="0"/>
    <x v="0"/>
    <x v="0"/>
    <x v="0"/>
    <x v="0"/>
    <x v="0"/>
    <x v="0"/>
    <x v="0"/>
    <x v="0"/>
    <x v="5"/>
    <x v="38"/>
    <x v="19"/>
    <x v="7"/>
    <x v="11"/>
    <x v="3"/>
    <x v="8"/>
    <x v="3"/>
    <x v="4"/>
    <x v="5"/>
    <x v="3"/>
  </r>
  <r>
    <x v="0"/>
    <s v="Fristående"/>
    <x v="12"/>
    <x v="0"/>
    <x v="16"/>
    <x v="0"/>
    <x v="3"/>
    <x v="2"/>
    <x v="0"/>
    <x v="3"/>
    <x v="2"/>
    <x v="3"/>
    <x v="0"/>
    <x v="0"/>
    <x v="5"/>
    <x v="2"/>
    <x v="3"/>
    <x v="2"/>
    <x v="4"/>
    <x v="0"/>
    <x v="2"/>
    <x v="2"/>
    <x v="2"/>
    <x v="3"/>
    <x v="4"/>
    <x v="3"/>
    <x v="0"/>
    <x v="5"/>
    <x v="0"/>
    <x v="0"/>
    <x v="4"/>
    <x v="0"/>
    <x v="2"/>
    <x v="1"/>
    <x v="1"/>
    <x v="0"/>
    <x v="0"/>
    <x v="3"/>
    <x v="2"/>
    <x v="2"/>
    <x v="0"/>
    <x v="0"/>
    <x v="0"/>
    <x v="0"/>
    <x v="0"/>
    <x v="0"/>
    <x v="0"/>
    <x v="0"/>
    <x v="0"/>
    <x v="13"/>
    <x v="9"/>
    <x v="11"/>
    <x v="9"/>
    <x v="5"/>
    <x v="7"/>
    <x v="7"/>
    <x v="2"/>
    <x v="49"/>
    <x v="3"/>
    <x v="1"/>
  </r>
  <r>
    <x v="0"/>
    <s v="Fristående"/>
    <x v="12"/>
    <x v="0"/>
    <x v="11"/>
    <x v="1"/>
    <x v="2"/>
    <x v="4"/>
    <x v="0"/>
    <x v="2"/>
    <x v="3"/>
    <x v="0"/>
    <x v="0"/>
    <x v="2"/>
    <x v="0"/>
    <x v="3"/>
    <x v="5"/>
    <x v="2"/>
    <x v="2"/>
    <x v="3"/>
    <x v="4"/>
    <x v="0"/>
    <x v="4"/>
    <x v="2"/>
    <x v="4"/>
    <x v="3"/>
    <x v="0"/>
    <x v="0"/>
    <x v="0"/>
    <x v="2"/>
    <x v="0"/>
    <x v="3"/>
    <x v="0"/>
    <x v="2"/>
    <x v="3"/>
    <x v="0"/>
    <x v="0"/>
    <x v="2"/>
    <x v="2"/>
    <x v="2"/>
    <x v="0"/>
    <x v="0"/>
    <x v="0"/>
    <x v="0"/>
    <x v="0"/>
    <x v="0"/>
    <x v="0"/>
    <x v="0"/>
    <x v="0"/>
    <x v="22"/>
    <x v="3"/>
    <x v="4"/>
    <x v="4"/>
    <x v="17"/>
    <x v="3"/>
    <x v="3"/>
    <x v="2"/>
    <x v="4"/>
    <x v="6"/>
    <x v="4"/>
  </r>
  <r>
    <x v="0"/>
    <s v="Fristående"/>
    <x v="12"/>
    <x v="0"/>
    <x v="16"/>
    <x v="1"/>
    <x v="0"/>
    <x v="0"/>
    <x v="4"/>
    <x v="0"/>
    <x v="3"/>
    <x v="0"/>
    <x v="0"/>
    <x v="3"/>
    <x v="2"/>
    <x v="0"/>
    <x v="0"/>
    <x v="0"/>
    <x v="4"/>
    <x v="4"/>
    <x v="4"/>
    <x v="2"/>
    <x v="2"/>
    <x v="0"/>
    <x v="4"/>
    <x v="3"/>
    <x v="2"/>
    <x v="0"/>
    <x v="3"/>
    <x v="3"/>
    <x v="3"/>
    <x v="2"/>
    <x v="2"/>
    <x v="2"/>
    <x v="2"/>
    <x v="0"/>
    <x v="4"/>
    <x v="2"/>
    <x v="4"/>
    <x v="2"/>
    <x v="0"/>
    <x v="0"/>
    <x v="0"/>
    <x v="0"/>
    <x v="0"/>
    <x v="0"/>
    <x v="0"/>
    <x v="0"/>
    <x v="0"/>
    <x v="9"/>
    <x v="24"/>
    <x v="0"/>
    <x v="4"/>
    <x v="11"/>
    <x v="7"/>
    <x v="0"/>
    <x v="3"/>
    <x v="3"/>
    <x v="4"/>
    <x v="3"/>
  </r>
  <r>
    <x v="0"/>
    <s v="Fristående"/>
    <x v="12"/>
    <x v="0"/>
    <x v="17"/>
    <x v="1"/>
    <x v="3"/>
    <x v="4"/>
    <x v="0"/>
    <x v="4"/>
    <x v="2"/>
    <x v="3"/>
    <x v="0"/>
    <x v="1"/>
    <x v="5"/>
    <x v="2"/>
    <x v="3"/>
    <x v="3"/>
    <x v="4"/>
    <x v="2"/>
    <x v="2"/>
    <x v="0"/>
    <x v="0"/>
    <x v="2"/>
    <x v="2"/>
    <x v="2"/>
    <x v="0"/>
    <x v="2"/>
    <x v="0"/>
    <x v="0"/>
    <x v="0"/>
    <x v="0"/>
    <x v="0"/>
    <x v="1"/>
    <x v="0"/>
    <x v="3"/>
    <x v="2"/>
    <x v="4"/>
    <x v="0"/>
    <x v="2"/>
    <x v="0"/>
    <x v="0"/>
    <x v="0"/>
    <x v="0"/>
    <x v="0"/>
    <x v="0"/>
    <x v="0"/>
    <x v="0"/>
    <x v="0"/>
    <x v="20"/>
    <x v="50"/>
    <x v="58"/>
    <x v="7"/>
    <x v="3"/>
    <x v="0"/>
    <x v="4"/>
    <x v="4"/>
    <x v="23"/>
    <x v="0"/>
    <x v="8"/>
  </r>
  <r>
    <x v="0"/>
    <s v="Fristående"/>
    <x v="12"/>
    <x v="0"/>
    <x v="15"/>
    <x v="0"/>
    <x v="3"/>
    <x v="2"/>
    <x v="0"/>
    <x v="3"/>
    <x v="2"/>
    <x v="2"/>
    <x v="2"/>
    <x v="2"/>
    <x v="5"/>
    <x v="2"/>
    <x v="2"/>
    <x v="3"/>
    <x v="2"/>
    <x v="2"/>
    <x v="2"/>
    <x v="3"/>
    <x v="4"/>
    <x v="0"/>
    <x v="3"/>
    <x v="3"/>
    <x v="2"/>
    <x v="0"/>
    <x v="0"/>
    <x v="2"/>
    <x v="0"/>
    <x v="3"/>
    <x v="5"/>
    <x v="0"/>
    <x v="0"/>
    <x v="3"/>
    <x v="0"/>
    <x v="0"/>
    <x v="2"/>
    <x v="2"/>
    <x v="0"/>
    <x v="0"/>
    <x v="0"/>
    <x v="0"/>
    <x v="0"/>
    <x v="0"/>
    <x v="0"/>
    <x v="0"/>
    <x v="0"/>
    <x v="13"/>
    <x v="55"/>
    <x v="27"/>
    <x v="5"/>
    <x v="3"/>
    <x v="8"/>
    <x v="4"/>
    <x v="3"/>
    <x v="4"/>
    <x v="9"/>
    <x v="0"/>
  </r>
  <r>
    <x v="0"/>
    <s v="Fristående"/>
    <x v="12"/>
    <x v="0"/>
    <x v="17"/>
    <x v="0"/>
    <x v="3"/>
    <x v="2"/>
    <x v="3"/>
    <x v="3"/>
    <x v="2"/>
    <x v="3"/>
    <x v="4"/>
    <x v="2"/>
    <x v="0"/>
    <x v="3"/>
    <x v="0"/>
    <x v="3"/>
    <x v="3"/>
    <x v="2"/>
    <x v="0"/>
    <x v="0"/>
    <x v="0"/>
    <x v="3"/>
    <x v="0"/>
    <x v="3"/>
    <x v="0"/>
    <x v="0"/>
    <x v="0"/>
    <x v="2"/>
    <x v="0"/>
    <x v="2"/>
    <x v="0"/>
    <x v="1"/>
    <x v="1"/>
    <x v="3"/>
    <x v="4"/>
    <x v="4"/>
    <x v="0"/>
    <x v="0"/>
    <x v="0"/>
    <x v="0"/>
    <x v="0"/>
    <x v="0"/>
    <x v="0"/>
    <x v="0"/>
    <x v="0"/>
    <x v="0"/>
    <x v="0"/>
    <x v="18"/>
    <x v="42"/>
    <x v="5"/>
    <x v="4"/>
    <x v="2"/>
    <x v="0"/>
    <x v="5"/>
    <x v="2"/>
    <x v="4"/>
    <x v="2"/>
    <x v="1"/>
  </r>
  <r>
    <x v="0"/>
    <s v="Fristående"/>
    <x v="12"/>
    <x v="0"/>
    <x v="15"/>
    <x v="1"/>
    <x v="3"/>
    <x v="2"/>
    <x v="2"/>
    <x v="3"/>
    <x v="4"/>
    <x v="3"/>
    <x v="4"/>
    <x v="2"/>
    <x v="5"/>
    <x v="3"/>
    <x v="3"/>
    <x v="3"/>
    <x v="4"/>
    <x v="4"/>
    <x v="4"/>
    <x v="0"/>
    <x v="0"/>
    <x v="3"/>
    <x v="2"/>
    <x v="2"/>
    <x v="0"/>
    <x v="3"/>
    <x v="0"/>
    <x v="2"/>
    <x v="2"/>
    <x v="3"/>
    <x v="5"/>
    <x v="1"/>
    <x v="3"/>
    <x v="3"/>
    <x v="2"/>
    <x v="4"/>
    <x v="2"/>
    <x v="2"/>
    <x v="0"/>
    <x v="0"/>
    <x v="0"/>
    <x v="0"/>
    <x v="0"/>
    <x v="0"/>
    <x v="0"/>
    <x v="0"/>
    <x v="0"/>
    <x v="5"/>
    <x v="63"/>
    <x v="29"/>
    <x v="7"/>
    <x v="11"/>
    <x v="0"/>
    <x v="5"/>
    <x v="4"/>
    <x v="10"/>
    <x v="9"/>
    <x v="8"/>
  </r>
  <r>
    <x v="0"/>
    <s v="Fristående"/>
    <x v="12"/>
    <x v="0"/>
    <x v="17"/>
    <x v="1"/>
    <x v="0"/>
    <x v="4"/>
    <x v="0"/>
    <x v="2"/>
    <x v="3"/>
    <x v="4"/>
    <x v="0"/>
    <x v="3"/>
    <x v="2"/>
    <x v="3"/>
    <x v="5"/>
    <x v="3"/>
    <x v="2"/>
    <x v="4"/>
    <x v="4"/>
    <x v="0"/>
    <x v="0"/>
    <x v="2"/>
    <x v="2"/>
    <x v="3"/>
    <x v="2"/>
    <x v="0"/>
    <x v="0"/>
    <x v="2"/>
    <x v="0"/>
    <x v="2"/>
    <x v="0"/>
    <x v="3"/>
    <x v="1"/>
    <x v="0"/>
    <x v="2"/>
    <x v="0"/>
    <x v="2"/>
    <x v="2"/>
    <x v="0"/>
    <x v="0"/>
    <x v="0"/>
    <x v="0"/>
    <x v="0"/>
    <x v="0"/>
    <x v="0"/>
    <x v="0"/>
    <x v="0"/>
    <x v="13"/>
    <x v="40"/>
    <x v="35"/>
    <x v="5"/>
    <x v="11"/>
    <x v="0"/>
    <x v="4"/>
    <x v="3"/>
    <x v="4"/>
    <x v="2"/>
    <x v="5"/>
  </r>
  <r>
    <x v="0"/>
    <s v="Fristående"/>
    <x v="12"/>
    <x v="0"/>
    <x v="17"/>
    <x v="1"/>
    <x v="0"/>
    <x v="0"/>
    <x v="2"/>
    <x v="0"/>
    <x v="2"/>
    <x v="0"/>
    <x v="0"/>
    <x v="4"/>
    <x v="2"/>
    <x v="0"/>
    <x v="5"/>
    <x v="2"/>
    <x v="3"/>
    <x v="4"/>
    <x v="4"/>
    <x v="2"/>
    <x v="2"/>
    <x v="0"/>
    <x v="4"/>
    <x v="2"/>
    <x v="0"/>
    <x v="2"/>
    <x v="3"/>
    <x v="4"/>
    <x v="3"/>
    <x v="4"/>
    <x v="2"/>
    <x v="4"/>
    <x v="2"/>
    <x v="0"/>
    <x v="4"/>
    <x v="2"/>
    <x v="3"/>
    <x v="4"/>
    <x v="0"/>
    <x v="0"/>
    <x v="0"/>
    <x v="0"/>
    <x v="0"/>
    <x v="0"/>
    <x v="0"/>
    <x v="0"/>
    <x v="0"/>
    <x v="3"/>
    <x v="93"/>
    <x v="22"/>
    <x v="3"/>
    <x v="11"/>
    <x v="7"/>
    <x v="0"/>
    <x v="4"/>
    <x v="40"/>
    <x v="8"/>
    <x v="7"/>
  </r>
  <r>
    <x v="0"/>
    <s v="Fristående"/>
    <x v="12"/>
    <x v="0"/>
    <x v="15"/>
    <x v="1"/>
    <x v="0"/>
    <x v="2"/>
    <x v="3"/>
    <x v="2"/>
    <x v="2"/>
    <x v="2"/>
    <x v="4"/>
    <x v="3"/>
    <x v="0"/>
    <x v="3"/>
    <x v="0"/>
    <x v="2"/>
    <x v="2"/>
    <x v="2"/>
    <x v="4"/>
    <x v="0"/>
    <x v="0"/>
    <x v="2"/>
    <x v="0"/>
    <x v="2"/>
    <x v="0"/>
    <x v="0"/>
    <x v="0"/>
    <x v="2"/>
    <x v="2"/>
    <x v="2"/>
    <x v="1"/>
    <x v="1"/>
    <x v="0"/>
    <x v="3"/>
    <x v="2"/>
    <x v="4"/>
    <x v="0"/>
    <x v="1"/>
    <x v="0"/>
    <x v="0"/>
    <x v="0"/>
    <x v="0"/>
    <x v="0"/>
    <x v="0"/>
    <x v="0"/>
    <x v="0"/>
    <x v="0"/>
    <x v="6"/>
    <x v="56"/>
    <x v="4"/>
    <x v="4"/>
    <x v="14"/>
    <x v="0"/>
    <x v="2"/>
    <x v="4"/>
    <x v="0"/>
    <x v="17"/>
    <x v="8"/>
  </r>
  <r>
    <x v="0"/>
    <s v="Fristående"/>
    <x v="12"/>
    <x v="0"/>
    <x v="16"/>
    <x v="0"/>
    <x v="0"/>
    <x v="0"/>
    <x v="0"/>
    <x v="0"/>
    <x v="1"/>
    <x v="5"/>
    <x v="4"/>
    <x v="2"/>
    <x v="5"/>
    <x v="2"/>
    <x v="5"/>
    <x v="4"/>
    <x v="4"/>
    <x v="3"/>
    <x v="4"/>
    <x v="3"/>
    <x v="4"/>
    <x v="4"/>
    <x v="3"/>
    <x v="5"/>
    <x v="0"/>
    <x v="2"/>
    <x v="3"/>
    <x v="2"/>
    <x v="0"/>
    <x v="3"/>
    <x v="5"/>
    <x v="1"/>
    <x v="3"/>
    <x v="3"/>
    <x v="3"/>
    <x v="3"/>
    <x v="2"/>
    <x v="2"/>
    <x v="0"/>
    <x v="0"/>
    <x v="0"/>
    <x v="0"/>
    <x v="0"/>
    <x v="0"/>
    <x v="0"/>
    <x v="0"/>
    <x v="0"/>
    <x v="0"/>
    <x v="74"/>
    <x v="11"/>
    <x v="8"/>
    <x v="17"/>
    <x v="8"/>
    <x v="9"/>
    <x v="3"/>
    <x v="12"/>
    <x v="9"/>
    <x v="8"/>
  </r>
  <r>
    <x v="0"/>
    <s v="Fristående"/>
    <x v="12"/>
    <x v="0"/>
    <x v="15"/>
    <x v="1"/>
    <x v="0"/>
    <x v="0"/>
    <x v="4"/>
    <x v="3"/>
    <x v="3"/>
    <x v="0"/>
    <x v="0"/>
    <x v="5"/>
    <x v="2"/>
    <x v="0"/>
    <x v="4"/>
    <x v="3"/>
    <x v="2"/>
    <x v="4"/>
    <x v="5"/>
    <x v="1"/>
    <x v="0"/>
    <x v="2"/>
    <x v="1"/>
    <x v="2"/>
    <x v="2"/>
    <x v="0"/>
    <x v="4"/>
    <x v="0"/>
    <x v="2"/>
    <x v="0"/>
    <x v="3"/>
    <x v="0"/>
    <x v="1"/>
    <x v="4"/>
    <x v="0"/>
    <x v="1"/>
    <x v="0"/>
    <x v="0"/>
    <x v="0"/>
    <x v="0"/>
    <x v="0"/>
    <x v="0"/>
    <x v="0"/>
    <x v="0"/>
    <x v="0"/>
    <x v="0"/>
    <x v="0"/>
    <x v="9"/>
    <x v="29"/>
    <x v="22"/>
    <x v="5"/>
    <x v="15"/>
    <x v="0"/>
    <x v="2"/>
    <x v="2"/>
    <x v="15"/>
    <x v="10"/>
    <x v="5"/>
  </r>
  <r>
    <x v="0"/>
    <s v="Fristående"/>
    <x v="12"/>
    <x v="0"/>
    <x v="15"/>
    <x v="0"/>
    <x v="3"/>
    <x v="2"/>
    <x v="3"/>
    <x v="3"/>
    <x v="2"/>
    <x v="2"/>
    <x v="4"/>
    <x v="2"/>
    <x v="0"/>
    <x v="2"/>
    <x v="3"/>
    <x v="3"/>
    <x v="2"/>
    <x v="3"/>
    <x v="2"/>
    <x v="0"/>
    <x v="2"/>
    <x v="3"/>
    <x v="2"/>
    <x v="3"/>
    <x v="0"/>
    <x v="0"/>
    <x v="0"/>
    <x v="2"/>
    <x v="2"/>
    <x v="2"/>
    <x v="3"/>
    <x v="1"/>
    <x v="1"/>
    <x v="3"/>
    <x v="0"/>
    <x v="3"/>
    <x v="2"/>
    <x v="0"/>
    <x v="0"/>
    <x v="0"/>
    <x v="0"/>
    <x v="0"/>
    <x v="0"/>
    <x v="0"/>
    <x v="0"/>
    <x v="0"/>
    <x v="0"/>
    <x v="18"/>
    <x v="35"/>
    <x v="19"/>
    <x v="5"/>
    <x v="4"/>
    <x v="2"/>
    <x v="5"/>
    <x v="2"/>
    <x v="0"/>
    <x v="5"/>
    <x v="1"/>
  </r>
  <r>
    <x v="0"/>
    <s v="Fristående"/>
    <x v="12"/>
    <x v="0"/>
    <x v="17"/>
    <x v="0"/>
    <x v="0"/>
    <x v="0"/>
    <x v="0"/>
    <x v="2"/>
    <x v="3"/>
    <x v="2"/>
    <x v="0"/>
    <x v="3"/>
    <x v="0"/>
    <x v="3"/>
    <x v="0"/>
    <x v="2"/>
    <x v="2"/>
    <x v="0"/>
    <x v="5"/>
    <x v="0"/>
    <x v="0"/>
    <x v="1"/>
    <x v="1"/>
    <x v="2"/>
    <x v="0"/>
    <x v="0"/>
    <x v="0"/>
    <x v="2"/>
    <x v="0"/>
    <x v="2"/>
    <x v="3"/>
    <x v="0"/>
    <x v="0"/>
    <x v="2"/>
    <x v="2"/>
    <x v="4"/>
    <x v="2"/>
    <x v="1"/>
    <x v="0"/>
    <x v="0"/>
    <x v="0"/>
    <x v="0"/>
    <x v="0"/>
    <x v="0"/>
    <x v="0"/>
    <x v="0"/>
    <x v="0"/>
    <x v="0"/>
    <x v="12"/>
    <x v="4"/>
    <x v="4"/>
    <x v="8"/>
    <x v="0"/>
    <x v="2"/>
    <x v="4"/>
    <x v="4"/>
    <x v="5"/>
    <x v="0"/>
  </r>
  <r>
    <x v="0"/>
    <s v="Fristående"/>
    <x v="12"/>
    <x v="0"/>
    <x v="17"/>
    <x v="1"/>
    <x v="3"/>
    <x v="2"/>
    <x v="2"/>
    <x v="3"/>
    <x v="2"/>
    <x v="3"/>
    <x v="4"/>
    <x v="0"/>
    <x v="5"/>
    <x v="3"/>
    <x v="3"/>
    <x v="2"/>
    <x v="2"/>
    <x v="3"/>
    <x v="2"/>
    <x v="0"/>
    <x v="1"/>
    <x v="2"/>
    <x v="1"/>
    <x v="3"/>
    <x v="0"/>
    <x v="0"/>
    <x v="1"/>
    <x v="2"/>
    <x v="0"/>
    <x v="3"/>
    <x v="3"/>
    <x v="1"/>
    <x v="3"/>
    <x v="3"/>
    <x v="0"/>
    <x v="3"/>
    <x v="2"/>
    <x v="2"/>
    <x v="0"/>
    <x v="0"/>
    <x v="0"/>
    <x v="0"/>
    <x v="0"/>
    <x v="0"/>
    <x v="0"/>
    <x v="0"/>
    <x v="0"/>
    <x v="5"/>
    <x v="42"/>
    <x v="5"/>
    <x v="4"/>
    <x v="4"/>
    <x v="0"/>
    <x v="2"/>
    <x v="2"/>
    <x v="4"/>
    <x v="13"/>
    <x v="8"/>
  </r>
  <r>
    <x v="0"/>
    <s v="Fristående"/>
    <x v="12"/>
    <x v="0"/>
    <x v="15"/>
    <x v="1"/>
    <x v="0"/>
    <x v="0"/>
    <x v="0"/>
    <x v="2"/>
    <x v="3"/>
    <x v="0"/>
    <x v="1"/>
    <x v="1"/>
    <x v="0"/>
    <x v="3"/>
    <x v="1"/>
    <x v="1"/>
    <x v="3"/>
    <x v="2"/>
    <x v="1"/>
    <x v="1"/>
    <x v="1"/>
    <x v="2"/>
    <x v="0"/>
    <x v="2"/>
    <x v="2"/>
    <x v="0"/>
    <x v="0"/>
    <x v="0"/>
    <x v="1"/>
    <x v="1"/>
    <x v="3"/>
    <x v="0"/>
    <x v="0"/>
    <x v="2"/>
    <x v="2"/>
    <x v="1"/>
    <x v="0"/>
    <x v="1"/>
    <x v="0"/>
    <x v="0"/>
    <x v="0"/>
    <x v="0"/>
    <x v="0"/>
    <x v="0"/>
    <x v="0"/>
    <x v="0"/>
    <x v="0"/>
    <x v="0"/>
    <x v="20"/>
    <x v="48"/>
    <x v="3"/>
    <x v="20"/>
    <x v="1"/>
    <x v="2"/>
    <x v="2"/>
    <x v="47"/>
    <x v="6"/>
    <x v="0"/>
  </r>
  <r>
    <x v="0"/>
    <s v="Fristående"/>
    <x v="12"/>
    <x v="0"/>
    <x v="17"/>
    <x v="1"/>
    <x v="3"/>
    <x v="2"/>
    <x v="3"/>
    <x v="3"/>
    <x v="1"/>
    <x v="2"/>
    <x v="4"/>
    <x v="3"/>
    <x v="0"/>
    <x v="2"/>
    <x v="0"/>
    <x v="3"/>
    <x v="4"/>
    <x v="2"/>
    <x v="2"/>
    <x v="0"/>
    <x v="4"/>
    <x v="3"/>
    <x v="2"/>
    <x v="3"/>
    <x v="2"/>
    <x v="0"/>
    <x v="1"/>
    <x v="2"/>
    <x v="0"/>
    <x v="2"/>
    <x v="3"/>
    <x v="2"/>
    <x v="1"/>
    <x v="2"/>
    <x v="4"/>
    <x v="2"/>
    <x v="3"/>
    <x v="0"/>
    <x v="0"/>
    <x v="0"/>
    <x v="0"/>
    <x v="0"/>
    <x v="0"/>
    <x v="0"/>
    <x v="0"/>
    <x v="0"/>
    <x v="0"/>
    <x v="18"/>
    <x v="74"/>
    <x v="9"/>
    <x v="7"/>
    <x v="3"/>
    <x v="3"/>
    <x v="5"/>
    <x v="3"/>
    <x v="4"/>
    <x v="5"/>
    <x v="2"/>
  </r>
  <r>
    <x v="0"/>
    <s v="Fristående"/>
    <x v="12"/>
    <x v="0"/>
    <x v="16"/>
    <x v="0"/>
    <x v="3"/>
    <x v="2"/>
    <x v="4"/>
    <x v="0"/>
    <x v="3"/>
    <x v="4"/>
    <x v="2"/>
    <x v="5"/>
    <x v="2"/>
    <x v="0"/>
    <x v="5"/>
    <x v="3"/>
    <x v="1"/>
    <x v="0"/>
    <x v="4"/>
    <x v="0"/>
    <x v="0"/>
    <x v="0"/>
    <x v="4"/>
    <x v="2"/>
    <x v="3"/>
    <x v="0"/>
    <x v="0"/>
    <x v="2"/>
    <x v="0"/>
    <x v="0"/>
    <x v="4"/>
    <x v="4"/>
    <x v="2"/>
    <x v="0"/>
    <x v="4"/>
    <x v="2"/>
    <x v="3"/>
    <x v="2"/>
    <x v="0"/>
    <x v="0"/>
    <x v="0"/>
    <x v="0"/>
    <x v="0"/>
    <x v="0"/>
    <x v="0"/>
    <x v="0"/>
    <x v="0"/>
    <x v="3"/>
    <x v="21"/>
    <x v="28"/>
    <x v="5"/>
    <x v="7"/>
    <x v="0"/>
    <x v="0"/>
    <x v="0"/>
    <x v="4"/>
    <x v="12"/>
    <x v="7"/>
  </r>
  <r>
    <x v="0"/>
    <s v="Fristående"/>
    <x v="12"/>
    <x v="0"/>
    <x v="17"/>
    <x v="0"/>
    <x v="0"/>
    <x v="2"/>
    <x v="2"/>
    <x v="3"/>
    <x v="2"/>
    <x v="2"/>
    <x v="0"/>
    <x v="0"/>
    <x v="0"/>
    <x v="3"/>
    <x v="0"/>
    <x v="3"/>
    <x v="4"/>
    <x v="1"/>
    <x v="0"/>
    <x v="0"/>
    <x v="4"/>
    <x v="2"/>
    <x v="2"/>
    <x v="0"/>
    <x v="0"/>
    <x v="0"/>
    <x v="0"/>
    <x v="2"/>
    <x v="0"/>
    <x v="2"/>
    <x v="2"/>
    <x v="3"/>
    <x v="0"/>
    <x v="2"/>
    <x v="4"/>
    <x v="4"/>
    <x v="4"/>
    <x v="4"/>
    <x v="0"/>
    <x v="0"/>
    <x v="0"/>
    <x v="0"/>
    <x v="0"/>
    <x v="0"/>
    <x v="0"/>
    <x v="0"/>
    <x v="0"/>
    <x v="4"/>
    <x v="5"/>
    <x v="6"/>
    <x v="7"/>
    <x v="17"/>
    <x v="3"/>
    <x v="4"/>
    <x v="0"/>
    <x v="4"/>
    <x v="4"/>
    <x v="5"/>
  </r>
  <r>
    <x v="0"/>
    <s v="Fristående"/>
    <x v="12"/>
    <x v="0"/>
    <x v="16"/>
    <x v="0"/>
    <x v="2"/>
    <x v="3"/>
    <x v="0"/>
    <x v="2"/>
    <x v="3"/>
    <x v="4"/>
    <x v="0"/>
    <x v="2"/>
    <x v="0"/>
    <x v="0"/>
    <x v="5"/>
    <x v="0"/>
    <x v="0"/>
    <x v="0"/>
    <x v="0"/>
    <x v="0"/>
    <x v="0"/>
    <x v="2"/>
    <x v="0"/>
    <x v="3"/>
    <x v="2"/>
    <x v="0"/>
    <x v="0"/>
    <x v="0"/>
    <x v="1"/>
    <x v="2"/>
    <x v="4"/>
    <x v="3"/>
    <x v="1"/>
    <x v="0"/>
    <x v="4"/>
    <x v="2"/>
    <x v="0"/>
    <x v="4"/>
    <x v="0"/>
    <x v="0"/>
    <x v="0"/>
    <x v="0"/>
    <x v="0"/>
    <x v="0"/>
    <x v="0"/>
    <x v="0"/>
    <x v="0"/>
    <x v="12"/>
    <x v="40"/>
    <x v="3"/>
    <x v="0"/>
    <x v="0"/>
    <x v="0"/>
    <x v="2"/>
    <x v="3"/>
    <x v="47"/>
    <x v="20"/>
    <x v="5"/>
  </r>
  <r>
    <x v="0"/>
    <s v="Fristående"/>
    <x v="12"/>
    <x v="0"/>
    <x v="17"/>
    <x v="1"/>
    <x v="3"/>
    <x v="0"/>
    <x v="4"/>
    <x v="0"/>
    <x v="2"/>
    <x v="0"/>
    <x v="4"/>
    <x v="0"/>
    <x v="0"/>
    <x v="2"/>
    <x v="0"/>
    <x v="2"/>
    <x v="1"/>
    <x v="3"/>
    <x v="5"/>
    <x v="0"/>
    <x v="0"/>
    <x v="2"/>
    <x v="1"/>
    <x v="3"/>
    <x v="5"/>
    <x v="3"/>
    <x v="4"/>
    <x v="2"/>
    <x v="0"/>
    <x v="2"/>
    <x v="5"/>
    <x v="1"/>
    <x v="0"/>
    <x v="2"/>
    <x v="4"/>
    <x v="3"/>
    <x v="0"/>
    <x v="0"/>
    <x v="0"/>
    <x v="0"/>
    <x v="0"/>
    <x v="0"/>
    <x v="0"/>
    <x v="0"/>
    <x v="0"/>
    <x v="0"/>
    <x v="0"/>
    <x v="0"/>
    <x v="31"/>
    <x v="30"/>
    <x v="3"/>
    <x v="16"/>
    <x v="0"/>
    <x v="2"/>
    <x v="7"/>
    <x v="50"/>
    <x v="16"/>
    <x v="8"/>
  </r>
  <r>
    <x v="0"/>
    <s v="Fristående"/>
    <x v="12"/>
    <x v="0"/>
    <x v="14"/>
    <x v="1"/>
    <x v="0"/>
    <x v="0"/>
    <x v="0"/>
    <x v="0"/>
    <x v="3"/>
    <x v="2"/>
    <x v="0"/>
    <x v="3"/>
    <x v="5"/>
    <x v="0"/>
    <x v="0"/>
    <x v="2"/>
    <x v="2"/>
    <x v="1"/>
    <x v="0"/>
    <x v="1"/>
    <x v="0"/>
    <x v="3"/>
    <x v="0"/>
    <x v="0"/>
    <x v="4"/>
    <x v="2"/>
    <x v="3"/>
    <x v="3"/>
    <x v="1"/>
    <x v="0"/>
    <x v="2"/>
    <x v="0"/>
    <x v="3"/>
    <x v="0"/>
    <x v="2"/>
    <x v="4"/>
    <x v="0"/>
    <x v="0"/>
    <x v="0"/>
    <x v="0"/>
    <x v="0"/>
    <x v="0"/>
    <x v="0"/>
    <x v="0"/>
    <x v="0"/>
    <x v="0"/>
    <x v="0"/>
    <x v="0"/>
    <x v="3"/>
    <x v="14"/>
    <x v="4"/>
    <x v="17"/>
    <x v="0"/>
    <x v="5"/>
    <x v="8"/>
    <x v="65"/>
    <x v="3"/>
    <x v="8"/>
  </r>
  <r>
    <x v="0"/>
    <s v="Fristående"/>
    <x v="12"/>
    <x v="0"/>
    <x v="15"/>
    <x v="1"/>
    <x v="0"/>
    <x v="2"/>
    <x v="4"/>
    <x v="3"/>
    <x v="3"/>
    <x v="3"/>
    <x v="0"/>
    <x v="3"/>
    <x v="0"/>
    <x v="3"/>
    <x v="3"/>
    <x v="3"/>
    <x v="2"/>
    <x v="2"/>
    <x v="2"/>
    <x v="3"/>
    <x v="0"/>
    <x v="3"/>
    <x v="1"/>
    <x v="3"/>
    <x v="2"/>
    <x v="3"/>
    <x v="0"/>
    <x v="0"/>
    <x v="2"/>
    <x v="2"/>
    <x v="1"/>
    <x v="1"/>
    <x v="1"/>
    <x v="2"/>
    <x v="4"/>
    <x v="2"/>
    <x v="0"/>
    <x v="0"/>
    <x v="0"/>
    <x v="0"/>
    <x v="0"/>
    <x v="0"/>
    <x v="0"/>
    <x v="0"/>
    <x v="0"/>
    <x v="0"/>
    <x v="0"/>
    <x v="7"/>
    <x v="5"/>
    <x v="5"/>
    <x v="5"/>
    <x v="3"/>
    <x v="3"/>
    <x v="4"/>
    <x v="3"/>
    <x v="15"/>
    <x v="17"/>
    <x v="1"/>
  </r>
  <r>
    <x v="0"/>
    <s v="Fristående"/>
    <x v="12"/>
    <x v="0"/>
    <x v="16"/>
    <x v="1"/>
    <x v="0"/>
    <x v="2"/>
    <x v="2"/>
    <x v="2"/>
    <x v="3"/>
    <x v="0"/>
    <x v="0"/>
    <x v="5"/>
    <x v="4"/>
    <x v="0"/>
    <x v="0"/>
    <x v="4"/>
    <x v="2"/>
    <x v="2"/>
    <x v="4"/>
    <x v="0"/>
    <x v="0"/>
    <x v="4"/>
    <x v="2"/>
    <x v="1"/>
    <x v="3"/>
    <x v="2"/>
    <x v="3"/>
    <x v="3"/>
    <x v="4"/>
    <x v="2"/>
    <x v="0"/>
    <x v="3"/>
    <x v="1"/>
    <x v="2"/>
    <x v="2"/>
    <x v="2"/>
    <x v="3"/>
    <x v="2"/>
    <x v="0"/>
    <x v="0"/>
    <x v="0"/>
    <x v="0"/>
    <x v="0"/>
    <x v="0"/>
    <x v="0"/>
    <x v="0"/>
    <x v="0"/>
    <x v="4"/>
    <x v="3"/>
    <x v="28"/>
    <x v="7"/>
    <x v="14"/>
    <x v="0"/>
    <x v="8"/>
    <x v="5"/>
    <x v="40"/>
    <x v="2"/>
    <x v="5"/>
  </r>
  <r>
    <x v="0"/>
    <s v="Fristående"/>
    <x v="12"/>
    <x v="0"/>
    <x v="14"/>
    <x v="1"/>
    <x v="2"/>
    <x v="2"/>
    <x v="4"/>
    <x v="3"/>
    <x v="2"/>
    <x v="2"/>
    <x v="0"/>
    <x v="3"/>
    <x v="0"/>
    <x v="0"/>
    <x v="3"/>
    <x v="3"/>
    <x v="4"/>
    <x v="4"/>
    <x v="4"/>
    <x v="0"/>
    <x v="4"/>
    <x v="4"/>
    <x v="1"/>
    <x v="2"/>
    <x v="2"/>
    <x v="0"/>
    <x v="4"/>
    <x v="3"/>
    <x v="3"/>
    <x v="4"/>
    <x v="2"/>
    <x v="1"/>
    <x v="0"/>
    <x v="0"/>
    <x v="0"/>
    <x v="4"/>
    <x v="0"/>
    <x v="2"/>
    <x v="0"/>
    <x v="0"/>
    <x v="0"/>
    <x v="0"/>
    <x v="0"/>
    <x v="0"/>
    <x v="0"/>
    <x v="0"/>
    <x v="0"/>
    <x v="9"/>
    <x v="5"/>
    <x v="14"/>
    <x v="7"/>
    <x v="11"/>
    <x v="3"/>
    <x v="6"/>
    <x v="2"/>
    <x v="17"/>
    <x v="8"/>
    <x v="8"/>
  </r>
  <r>
    <x v="0"/>
    <s v="Fristående"/>
    <x v="12"/>
    <x v="0"/>
    <x v="15"/>
    <x v="2"/>
    <x v="0"/>
    <x v="2"/>
    <x v="0"/>
    <x v="2"/>
    <x v="3"/>
    <x v="0"/>
    <x v="0"/>
    <x v="2"/>
    <x v="0"/>
    <x v="2"/>
    <x v="2"/>
    <x v="1"/>
    <x v="2"/>
    <x v="2"/>
    <x v="4"/>
    <x v="0"/>
    <x v="4"/>
    <x v="3"/>
    <x v="4"/>
    <x v="3"/>
    <x v="0"/>
    <x v="0"/>
    <x v="0"/>
    <x v="0"/>
    <x v="0"/>
    <x v="2"/>
    <x v="0"/>
    <x v="1"/>
    <x v="0"/>
    <x v="0"/>
    <x v="4"/>
    <x v="2"/>
    <x v="3"/>
    <x v="0"/>
    <x v="0"/>
    <x v="0"/>
    <x v="0"/>
    <x v="0"/>
    <x v="0"/>
    <x v="0"/>
    <x v="0"/>
    <x v="0"/>
    <x v="0"/>
    <x v="3"/>
    <x v="3"/>
    <x v="2"/>
    <x v="5"/>
    <x v="14"/>
    <x v="3"/>
    <x v="7"/>
    <x v="2"/>
    <x v="0"/>
    <x v="2"/>
    <x v="8"/>
  </r>
  <r>
    <x v="0"/>
    <s v="Fristående"/>
    <x v="12"/>
    <x v="0"/>
    <x v="14"/>
    <x v="1"/>
    <x v="0"/>
    <x v="2"/>
    <x v="1"/>
    <x v="2"/>
    <x v="2"/>
    <x v="0"/>
    <x v="2"/>
    <x v="3"/>
    <x v="0"/>
    <x v="3"/>
    <x v="3"/>
    <x v="1"/>
    <x v="2"/>
    <x v="2"/>
    <x v="0"/>
    <x v="3"/>
    <x v="4"/>
    <x v="3"/>
    <x v="4"/>
    <x v="3"/>
    <x v="0"/>
    <x v="0"/>
    <x v="0"/>
    <x v="0"/>
    <x v="2"/>
    <x v="2"/>
    <x v="3"/>
    <x v="1"/>
    <x v="0"/>
    <x v="0"/>
    <x v="4"/>
    <x v="2"/>
    <x v="3"/>
    <x v="0"/>
    <x v="0"/>
    <x v="0"/>
    <x v="0"/>
    <x v="0"/>
    <x v="0"/>
    <x v="0"/>
    <x v="0"/>
    <x v="0"/>
    <x v="0"/>
    <x v="15"/>
    <x v="34"/>
    <x v="5"/>
    <x v="5"/>
    <x v="2"/>
    <x v="8"/>
    <x v="7"/>
    <x v="2"/>
    <x v="2"/>
    <x v="5"/>
    <x v="8"/>
  </r>
  <r>
    <x v="0"/>
    <s v="Fristående"/>
    <x v="12"/>
    <x v="0"/>
    <x v="14"/>
    <x v="1"/>
    <x v="2"/>
    <x v="0"/>
    <x v="0"/>
    <x v="2"/>
    <x v="3"/>
    <x v="0"/>
    <x v="0"/>
    <x v="0"/>
    <x v="0"/>
    <x v="3"/>
    <x v="5"/>
    <x v="2"/>
    <x v="3"/>
    <x v="1"/>
    <x v="2"/>
    <x v="2"/>
    <x v="0"/>
    <x v="1"/>
    <x v="0"/>
    <x v="0"/>
    <x v="3"/>
    <x v="0"/>
    <x v="0"/>
    <x v="0"/>
    <x v="3"/>
    <x v="2"/>
    <x v="2"/>
    <x v="3"/>
    <x v="0"/>
    <x v="2"/>
    <x v="4"/>
    <x v="2"/>
    <x v="4"/>
    <x v="3"/>
    <x v="0"/>
    <x v="0"/>
    <x v="0"/>
    <x v="0"/>
    <x v="0"/>
    <x v="0"/>
    <x v="0"/>
    <x v="0"/>
    <x v="0"/>
    <x v="2"/>
    <x v="3"/>
    <x v="35"/>
    <x v="3"/>
    <x v="4"/>
    <x v="2"/>
    <x v="1"/>
    <x v="5"/>
    <x v="12"/>
    <x v="4"/>
    <x v="5"/>
  </r>
  <r>
    <x v="0"/>
    <s v="Fristående"/>
    <x v="12"/>
    <x v="0"/>
    <x v="17"/>
    <x v="0"/>
    <x v="3"/>
    <x v="2"/>
    <x v="0"/>
    <x v="2"/>
    <x v="2"/>
    <x v="0"/>
    <x v="0"/>
    <x v="2"/>
    <x v="0"/>
    <x v="3"/>
    <x v="0"/>
    <x v="2"/>
    <x v="3"/>
    <x v="4"/>
    <x v="5"/>
    <x v="0"/>
    <x v="4"/>
    <x v="2"/>
    <x v="2"/>
    <x v="2"/>
    <x v="0"/>
    <x v="0"/>
    <x v="0"/>
    <x v="3"/>
    <x v="0"/>
    <x v="0"/>
    <x v="0"/>
    <x v="1"/>
    <x v="1"/>
    <x v="0"/>
    <x v="0"/>
    <x v="3"/>
    <x v="2"/>
    <x v="0"/>
    <x v="0"/>
    <x v="0"/>
    <x v="0"/>
    <x v="0"/>
    <x v="0"/>
    <x v="0"/>
    <x v="0"/>
    <x v="0"/>
    <x v="0"/>
    <x v="13"/>
    <x v="29"/>
    <x v="5"/>
    <x v="3"/>
    <x v="15"/>
    <x v="3"/>
    <x v="4"/>
    <x v="4"/>
    <x v="25"/>
    <x v="0"/>
    <x v="1"/>
  </r>
  <r>
    <x v="0"/>
    <s v="Fristående"/>
    <x v="12"/>
    <x v="0"/>
    <x v="15"/>
    <x v="1"/>
    <x v="3"/>
    <x v="2"/>
    <x v="3"/>
    <x v="4"/>
    <x v="4"/>
    <x v="3"/>
    <x v="4"/>
    <x v="2"/>
    <x v="0"/>
    <x v="2"/>
    <x v="0"/>
    <x v="4"/>
    <x v="2"/>
    <x v="3"/>
    <x v="2"/>
    <x v="0"/>
    <x v="4"/>
    <x v="1"/>
    <x v="2"/>
    <x v="3"/>
    <x v="5"/>
    <x v="0"/>
    <x v="0"/>
    <x v="2"/>
    <x v="0"/>
    <x v="3"/>
    <x v="5"/>
    <x v="1"/>
    <x v="1"/>
    <x v="3"/>
    <x v="3"/>
    <x v="3"/>
    <x v="2"/>
    <x v="2"/>
    <x v="0"/>
    <x v="0"/>
    <x v="0"/>
    <x v="0"/>
    <x v="0"/>
    <x v="0"/>
    <x v="0"/>
    <x v="0"/>
    <x v="0"/>
    <x v="18"/>
    <x v="45"/>
    <x v="11"/>
    <x v="7"/>
    <x v="4"/>
    <x v="3"/>
    <x v="5"/>
    <x v="7"/>
    <x v="4"/>
    <x v="9"/>
    <x v="1"/>
  </r>
  <r>
    <x v="0"/>
    <s v="Fristående"/>
    <x v="12"/>
    <x v="0"/>
    <x v="14"/>
    <x v="0"/>
    <x v="3"/>
    <x v="0"/>
    <x v="4"/>
    <x v="3"/>
    <x v="2"/>
    <x v="4"/>
    <x v="4"/>
    <x v="3"/>
    <x v="2"/>
    <x v="0"/>
    <x v="5"/>
    <x v="2"/>
    <x v="3"/>
    <x v="0"/>
    <x v="0"/>
    <x v="0"/>
    <x v="0"/>
    <x v="0"/>
    <x v="1"/>
    <x v="2"/>
    <x v="0"/>
    <x v="0"/>
    <x v="4"/>
    <x v="2"/>
    <x v="0"/>
    <x v="1"/>
    <x v="1"/>
    <x v="2"/>
    <x v="0"/>
    <x v="2"/>
    <x v="4"/>
    <x v="2"/>
    <x v="4"/>
    <x v="4"/>
    <x v="0"/>
    <x v="0"/>
    <x v="0"/>
    <x v="0"/>
    <x v="0"/>
    <x v="0"/>
    <x v="0"/>
    <x v="0"/>
    <x v="0"/>
    <x v="0"/>
    <x v="94"/>
    <x v="7"/>
    <x v="3"/>
    <x v="0"/>
    <x v="0"/>
    <x v="3"/>
    <x v="4"/>
    <x v="24"/>
    <x v="1"/>
    <x v="3"/>
  </r>
  <r>
    <x v="0"/>
    <s v="Fristående"/>
    <x v="12"/>
    <x v="0"/>
    <x v="16"/>
    <x v="1"/>
    <x v="3"/>
    <x v="0"/>
    <x v="4"/>
    <x v="2"/>
    <x v="3"/>
    <x v="0"/>
    <x v="4"/>
    <x v="0"/>
    <x v="2"/>
    <x v="3"/>
    <x v="0"/>
    <x v="2"/>
    <x v="2"/>
    <x v="2"/>
    <x v="4"/>
    <x v="1"/>
    <x v="0"/>
    <x v="3"/>
    <x v="4"/>
    <x v="2"/>
    <x v="0"/>
    <x v="0"/>
    <x v="4"/>
    <x v="0"/>
    <x v="2"/>
    <x v="2"/>
    <x v="0"/>
    <x v="3"/>
    <x v="1"/>
    <x v="0"/>
    <x v="4"/>
    <x v="4"/>
    <x v="0"/>
    <x v="0"/>
    <x v="0"/>
    <x v="0"/>
    <x v="0"/>
    <x v="0"/>
    <x v="0"/>
    <x v="0"/>
    <x v="0"/>
    <x v="0"/>
    <x v="0"/>
    <x v="0"/>
    <x v="17"/>
    <x v="35"/>
    <x v="4"/>
    <x v="14"/>
    <x v="0"/>
    <x v="7"/>
    <x v="4"/>
    <x v="15"/>
    <x v="2"/>
    <x v="5"/>
  </r>
  <r>
    <x v="0"/>
    <s v="Fristående"/>
    <x v="12"/>
    <x v="0"/>
    <x v="15"/>
    <x v="0"/>
    <x v="0"/>
    <x v="2"/>
    <x v="3"/>
    <x v="3"/>
    <x v="2"/>
    <x v="2"/>
    <x v="4"/>
    <x v="2"/>
    <x v="0"/>
    <x v="3"/>
    <x v="3"/>
    <x v="2"/>
    <x v="4"/>
    <x v="2"/>
    <x v="2"/>
    <x v="0"/>
    <x v="0"/>
    <x v="2"/>
    <x v="3"/>
    <x v="3"/>
    <x v="2"/>
    <x v="2"/>
    <x v="0"/>
    <x v="0"/>
    <x v="3"/>
    <x v="3"/>
    <x v="5"/>
    <x v="1"/>
    <x v="3"/>
    <x v="3"/>
    <x v="0"/>
    <x v="0"/>
    <x v="2"/>
    <x v="2"/>
    <x v="0"/>
    <x v="0"/>
    <x v="0"/>
    <x v="0"/>
    <x v="0"/>
    <x v="0"/>
    <x v="0"/>
    <x v="0"/>
    <x v="0"/>
    <x v="6"/>
    <x v="35"/>
    <x v="23"/>
    <x v="9"/>
    <x v="3"/>
    <x v="0"/>
    <x v="6"/>
    <x v="3"/>
    <x v="5"/>
    <x v="9"/>
    <x v="8"/>
  </r>
  <r>
    <x v="0"/>
    <s v="Fristående"/>
    <x v="12"/>
    <x v="0"/>
    <x v="15"/>
    <x v="0"/>
    <x v="0"/>
    <x v="2"/>
    <x v="0"/>
    <x v="3"/>
    <x v="2"/>
    <x v="0"/>
    <x v="0"/>
    <x v="3"/>
    <x v="0"/>
    <x v="3"/>
    <x v="3"/>
    <x v="3"/>
    <x v="2"/>
    <x v="0"/>
    <x v="5"/>
    <x v="0"/>
    <x v="0"/>
    <x v="2"/>
    <x v="4"/>
    <x v="2"/>
    <x v="5"/>
    <x v="0"/>
    <x v="3"/>
    <x v="3"/>
    <x v="3"/>
    <x v="1"/>
    <x v="1"/>
    <x v="2"/>
    <x v="4"/>
    <x v="2"/>
    <x v="4"/>
    <x v="2"/>
    <x v="3"/>
    <x v="3"/>
    <x v="0"/>
    <x v="0"/>
    <x v="0"/>
    <x v="0"/>
    <x v="0"/>
    <x v="0"/>
    <x v="0"/>
    <x v="0"/>
    <x v="0"/>
    <x v="3"/>
    <x v="39"/>
    <x v="5"/>
    <x v="5"/>
    <x v="8"/>
    <x v="0"/>
    <x v="3"/>
    <x v="3"/>
    <x v="3"/>
    <x v="1"/>
    <x v="7"/>
  </r>
  <r>
    <x v="0"/>
    <s v="Fristående"/>
    <x v="12"/>
    <x v="0"/>
    <x v="17"/>
    <x v="0"/>
    <x v="3"/>
    <x v="2"/>
    <x v="1"/>
    <x v="2"/>
    <x v="2"/>
    <x v="2"/>
    <x v="2"/>
    <x v="5"/>
    <x v="0"/>
    <x v="3"/>
    <x v="3"/>
    <x v="2"/>
    <x v="4"/>
    <x v="3"/>
    <x v="2"/>
    <x v="0"/>
    <x v="0"/>
    <x v="4"/>
    <x v="0"/>
    <x v="3"/>
    <x v="2"/>
    <x v="3"/>
    <x v="4"/>
    <x v="2"/>
    <x v="0"/>
    <x v="2"/>
    <x v="4"/>
    <x v="3"/>
    <x v="2"/>
    <x v="3"/>
    <x v="0"/>
    <x v="4"/>
    <x v="0"/>
    <x v="0"/>
    <x v="0"/>
    <x v="0"/>
    <x v="0"/>
    <x v="0"/>
    <x v="0"/>
    <x v="0"/>
    <x v="0"/>
    <x v="0"/>
    <x v="0"/>
    <x v="10"/>
    <x v="2"/>
    <x v="6"/>
    <x v="9"/>
    <x v="4"/>
    <x v="0"/>
    <x v="9"/>
    <x v="3"/>
    <x v="50"/>
    <x v="20"/>
    <x v="2"/>
  </r>
  <r>
    <x v="0"/>
    <s v="Fristående"/>
    <x v="12"/>
    <x v="0"/>
    <x v="16"/>
    <x v="3"/>
    <x v="2"/>
    <x v="3"/>
    <x v="4"/>
    <x v="1"/>
    <x v="1"/>
    <x v="3"/>
    <x v="1"/>
    <x v="0"/>
    <x v="3"/>
    <x v="4"/>
    <x v="4"/>
    <x v="0"/>
    <x v="0"/>
    <x v="0"/>
    <x v="0"/>
    <x v="2"/>
    <x v="2"/>
    <x v="0"/>
    <x v="4"/>
    <x v="2"/>
    <x v="0"/>
    <x v="2"/>
    <x v="3"/>
    <x v="3"/>
    <x v="3"/>
    <x v="0"/>
    <x v="4"/>
    <x v="4"/>
    <x v="4"/>
    <x v="4"/>
    <x v="4"/>
    <x v="2"/>
    <x v="3"/>
    <x v="2"/>
    <x v="0"/>
    <x v="0"/>
    <x v="0"/>
    <x v="0"/>
    <x v="0"/>
    <x v="0"/>
    <x v="0"/>
    <x v="0"/>
    <x v="0"/>
    <x v="11"/>
    <x v="78"/>
    <x v="31"/>
    <x v="0"/>
    <x v="0"/>
    <x v="7"/>
    <x v="0"/>
    <x v="4"/>
    <x v="8"/>
    <x v="12"/>
    <x v="6"/>
  </r>
  <r>
    <x v="0"/>
    <s v="Fristående"/>
    <x v="12"/>
    <x v="0"/>
    <x v="16"/>
    <x v="1"/>
    <x v="0"/>
    <x v="2"/>
    <x v="0"/>
    <x v="0"/>
    <x v="3"/>
    <x v="4"/>
    <x v="0"/>
    <x v="0"/>
    <x v="1"/>
    <x v="0"/>
    <x v="5"/>
    <x v="3"/>
    <x v="4"/>
    <x v="4"/>
    <x v="0"/>
    <x v="0"/>
    <x v="0"/>
    <x v="2"/>
    <x v="1"/>
    <x v="0"/>
    <x v="4"/>
    <x v="2"/>
    <x v="3"/>
    <x v="3"/>
    <x v="2"/>
    <x v="0"/>
    <x v="2"/>
    <x v="2"/>
    <x v="1"/>
    <x v="4"/>
    <x v="2"/>
    <x v="2"/>
    <x v="4"/>
    <x v="2"/>
    <x v="0"/>
    <x v="0"/>
    <x v="0"/>
    <x v="0"/>
    <x v="0"/>
    <x v="0"/>
    <x v="0"/>
    <x v="0"/>
    <x v="0"/>
    <x v="3"/>
    <x v="23"/>
    <x v="26"/>
    <x v="7"/>
    <x v="9"/>
    <x v="0"/>
    <x v="2"/>
    <x v="8"/>
    <x v="20"/>
    <x v="3"/>
    <x v="2"/>
  </r>
  <r>
    <x v="0"/>
    <s v="Fristående"/>
    <x v="12"/>
    <x v="0"/>
    <x v="16"/>
    <x v="1"/>
    <x v="3"/>
    <x v="2"/>
    <x v="4"/>
    <x v="3"/>
    <x v="2"/>
    <x v="2"/>
    <x v="0"/>
    <x v="3"/>
    <x v="0"/>
    <x v="3"/>
    <x v="3"/>
    <x v="3"/>
    <x v="4"/>
    <x v="2"/>
    <x v="0"/>
    <x v="0"/>
    <x v="0"/>
    <x v="2"/>
    <x v="1"/>
    <x v="3"/>
    <x v="2"/>
    <x v="0"/>
    <x v="0"/>
    <x v="2"/>
    <x v="2"/>
    <x v="2"/>
    <x v="0"/>
    <x v="3"/>
    <x v="3"/>
    <x v="2"/>
    <x v="2"/>
    <x v="0"/>
    <x v="2"/>
    <x v="0"/>
    <x v="0"/>
    <x v="0"/>
    <x v="0"/>
    <x v="0"/>
    <x v="0"/>
    <x v="0"/>
    <x v="0"/>
    <x v="0"/>
    <x v="0"/>
    <x v="3"/>
    <x v="5"/>
    <x v="5"/>
    <x v="7"/>
    <x v="2"/>
    <x v="0"/>
    <x v="2"/>
    <x v="3"/>
    <x v="0"/>
    <x v="2"/>
    <x v="1"/>
  </r>
  <r>
    <x v="0"/>
    <s v="Fristående"/>
    <x v="12"/>
    <x v="0"/>
    <x v="15"/>
    <x v="0"/>
    <x v="0"/>
    <x v="0"/>
    <x v="0"/>
    <x v="1"/>
    <x v="1"/>
    <x v="2"/>
    <x v="1"/>
    <x v="0"/>
    <x v="2"/>
    <x v="0"/>
    <x v="5"/>
    <x v="2"/>
    <x v="1"/>
    <x v="2"/>
    <x v="2"/>
    <x v="0"/>
    <x v="0"/>
    <x v="0"/>
    <x v="4"/>
    <x v="0"/>
    <x v="0"/>
    <x v="0"/>
    <x v="0"/>
    <x v="2"/>
    <x v="2"/>
    <x v="4"/>
    <x v="1"/>
    <x v="2"/>
    <x v="1"/>
    <x v="2"/>
    <x v="4"/>
    <x v="2"/>
    <x v="0"/>
    <x v="0"/>
    <x v="0"/>
    <x v="0"/>
    <x v="0"/>
    <x v="0"/>
    <x v="0"/>
    <x v="0"/>
    <x v="0"/>
    <x v="0"/>
    <x v="0"/>
    <x v="0"/>
    <x v="16"/>
    <x v="15"/>
    <x v="3"/>
    <x v="3"/>
    <x v="0"/>
    <x v="0"/>
    <x v="0"/>
    <x v="0"/>
    <x v="7"/>
    <x v="2"/>
  </r>
  <r>
    <x v="0"/>
    <s v="Fristående"/>
    <x v="12"/>
    <x v="0"/>
    <x v="16"/>
    <x v="0"/>
    <x v="0"/>
    <x v="2"/>
    <x v="2"/>
    <x v="2"/>
    <x v="2"/>
    <x v="2"/>
    <x v="0"/>
    <x v="2"/>
    <x v="0"/>
    <x v="2"/>
    <x v="3"/>
    <x v="3"/>
    <x v="2"/>
    <x v="2"/>
    <x v="0"/>
    <x v="0"/>
    <x v="0"/>
    <x v="2"/>
    <x v="0"/>
    <x v="3"/>
    <x v="2"/>
    <x v="0"/>
    <x v="0"/>
    <x v="0"/>
    <x v="2"/>
    <x v="0"/>
    <x v="0"/>
    <x v="3"/>
    <x v="3"/>
    <x v="3"/>
    <x v="0"/>
    <x v="0"/>
    <x v="0"/>
    <x v="2"/>
    <x v="0"/>
    <x v="0"/>
    <x v="0"/>
    <x v="0"/>
    <x v="0"/>
    <x v="0"/>
    <x v="0"/>
    <x v="0"/>
    <x v="0"/>
    <x v="4"/>
    <x v="7"/>
    <x v="19"/>
    <x v="5"/>
    <x v="2"/>
    <x v="0"/>
    <x v="2"/>
    <x v="3"/>
    <x v="2"/>
    <x v="0"/>
    <x v="1"/>
  </r>
  <r>
    <x v="0"/>
    <s v="Fristående"/>
    <x v="12"/>
    <x v="0"/>
    <x v="15"/>
    <x v="0"/>
    <x v="0"/>
    <x v="0"/>
    <x v="2"/>
    <x v="2"/>
    <x v="2"/>
    <x v="2"/>
    <x v="0"/>
    <x v="3"/>
    <x v="0"/>
    <x v="3"/>
    <x v="0"/>
    <x v="3"/>
    <x v="3"/>
    <x v="3"/>
    <x v="2"/>
    <x v="0"/>
    <x v="0"/>
    <x v="3"/>
    <x v="0"/>
    <x v="2"/>
    <x v="0"/>
    <x v="3"/>
    <x v="0"/>
    <x v="0"/>
    <x v="2"/>
    <x v="2"/>
    <x v="3"/>
    <x v="3"/>
    <x v="1"/>
    <x v="2"/>
    <x v="0"/>
    <x v="0"/>
    <x v="0"/>
    <x v="4"/>
    <x v="0"/>
    <x v="0"/>
    <x v="0"/>
    <x v="0"/>
    <x v="0"/>
    <x v="0"/>
    <x v="0"/>
    <x v="0"/>
    <x v="0"/>
    <x v="3"/>
    <x v="7"/>
    <x v="4"/>
    <x v="4"/>
    <x v="4"/>
    <x v="0"/>
    <x v="5"/>
    <x v="4"/>
    <x v="15"/>
    <x v="5"/>
    <x v="5"/>
  </r>
  <r>
    <x v="0"/>
    <s v="Fristående"/>
    <x v="12"/>
    <x v="0"/>
    <x v="15"/>
    <x v="0"/>
    <x v="3"/>
    <x v="2"/>
    <x v="2"/>
    <x v="2"/>
    <x v="3"/>
    <x v="0"/>
    <x v="4"/>
    <x v="2"/>
    <x v="0"/>
    <x v="3"/>
    <x v="4"/>
    <x v="3"/>
    <x v="4"/>
    <x v="4"/>
    <x v="5"/>
    <x v="0"/>
    <x v="0"/>
    <x v="4"/>
    <x v="2"/>
    <x v="2"/>
    <x v="3"/>
    <x v="0"/>
    <x v="0"/>
    <x v="2"/>
    <x v="2"/>
    <x v="2"/>
    <x v="2"/>
    <x v="2"/>
    <x v="1"/>
    <x v="2"/>
    <x v="2"/>
    <x v="0"/>
    <x v="0"/>
    <x v="2"/>
    <x v="0"/>
    <x v="0"/>
    <x v="0"/>
    <x v="0"/>
    <x v="0"/>
    <x v="0"/>
    <x v="0"/>
    <x v="0"/>
    <x v="0"/>
    <x v="5"/>
    <x v="17"/>
    <x v="6"/>
    <x v="7"/>
    <x v="15"/>
    <x v="0"/>
    <x v="8"/>
    <x v="0"/>
    <x v="0"/>
    <x v="4"/>
    <x v="2"/>
  </r>
  <r>
    <x v="0"/>
    <s v="Fristående"/>
    <x v="12"/>
    <x v="0"/>
    <x v="15"/>
    <x v="0"/>
    <x v="3"/>
    <x v="4"/>
    <x v="3"/>
    <x v="2"/>
    <x v="4"/>
    <x v="3"/>
    <x v="4"/>
    <x v="3"/>
    <x v="0"/>
    <x v="3"/>
    <x v="2"/>
    <x v="4"/>
    <x v="4"/>
    <x v="2"/>
    <x v="0"/>
    <x v="0"/>
    <x v="4"/>
    <x v="4"/>
    <x v="3"/>
    <x v="3"/>
    <x v="0"/>
    <x v="0"/>
    <x v="0"/>
    <x v="2"/>
    <x v="2"/>
    <x v="2"/>
    <x v="2"/>
    <x v="2"/>
    <x v="3"/>
    <x v="2"/>
    <x v="2"/>
    <x v="4"/>
    <x v="4"/>
    <x v="0"/>
    <x v="0"/>
    <x v="0"/>
    <x v="0"/>
    <x v="0"/>
    <x v="0"/>
    <x v="0"/>
    <x v="0"/>
    <x v="0"/>
    <x v="0"/>
    <x v="17"/>
    <x v="62"/>
    <x v="23"/>
    <x v="8"/>
    <x v="2"/>
    <x v="3"/>
    <x v="9"/>
    <x v="2"/>
    <x v="0"/>
    <x v="4"/>
    <x v="4"/>
  </r>
  <r>
    <x v="0"/>
    <s v="Fristående"/>
    <x v="12"/>
    <x v="0"/>
    <x v="14"/>
    <x v="1"/>
    <x v="2"/>
    <x v="2"/>
    <x v="4"/>
    <x v="1"/>
    <x v="3"/>
    <x v="4"/>
    <x v="2"/>
    <x v="5"/>
    <x v="0"/>
    <x v="2"/>
    <x v="3"/>
    <x v="0"/>
    <x v="4"/>
    <x v="4"/>
    <x v="2"/>
    <x v="0"/>
    <x v="2"/>
    <x v="2"/>
    <x v="0"/>
    <x v="0"/>
    <x v="3"/>
    <x v="0"/>
    <x v="0"/>
    <x v="2"/>
    <x v="0"/>
    <x v="2"/>
    <x v="0"/>
    <x v="3"/>
    <x v="0"/>
    <x v="0"/>
    <x v="0"/>
    <x v="3"/>
    <x v="2"/>
    <x v="2"/>
    <x v="0"/>
    <x v="0"/>
    <x v="0"/>
    <x v="0"/>
    <x v="0"/>
    <x v="0"/>
    <x v="0"/>
    <x v="0"/>
    <x v="0"/>
    <x v="9"/>
    <x v="17"/>
    <x v="30"/>
    <x v="4"/>
    <x v="12"/>
    <x v="2"/>
    <x v="2"/>
    <x v="5"/>
    <x v="4"/>
    <x v="2"/>
    <x v="5"/>
  </r>
  <r>
    <x v="0"/>
    <s v="Fristående"/>
    <x v="12"/>
    <x v="0"/>
    <x v="15"/>
    <x v="0"/>
    <x v="0"/>
    <x v="2"/>
    <x v="2"/>
    <x v="3"/>
    <x v="3"/>
    <x v="2"/>
    <x v="0"/>
    <x v="3"/>
    <x v="2"/>
    <x v="3"/>
    <x v="0"/>
    <x v="3"/>
    <x v="4"/>
    <x v="2"/>
    <x v="4"/>
    <x v="0"/>
    <x v="0"/>
    <x v="2"/>
    <x v="1"/>
    <x v="3"/>
    <x v="2"/>
    <x v="0"/>
    <x v="0"/>
    <x v="0"/>
    <x v="2"/>
    <x v="0"/>
    <x v="0"/>
    <x v="0"/>
    <x v="1"/>
    <x v="2"/>
    <x v="0"/>
    <x v="0"/>
    <x v="2"/>
    <x v="2"/>
    <x v="0"/>
    <x v="0"/>
    <x v="0"/>
    <x v="0"/>
    <x v="0"/>
    <x v="0"/>
    <x v="0"/>
    <x v="0"/>
    <x v="0"/>
    <x v="4"/>
    <x v="7"/>
    <x v="6"/>
    <x v="7"/>
    <x v="14"/>
    <x v="0"/>
    <x v="2"/>
    <x v="3"/>
    <x v="2"/>
    <x v="0"/>
    <x v="5"/>
  </r>
  <r>
    <x v="0"/>
    <s v="Fristående"/>
    <x v="12"/>
    <x v="0"/>
    <x v="17"/>
    <x v="0"/>
    <x v="0"/>
    <x v="2"/>
    <x v="0"/>
    <x v="2"/>
    <x v="1"/>
    <x v="0"/>
    <x v="2"/>
    <x v="3"/>
    <x v="0"/>
    <x v="3"/>
    <x v="2"/>
    <x v="3"/>
    <x v="2"/>
    <x v="2"/>
    <x v="0"/>
    <x v="2"/>
    <x v="2"/>
    <x v="2"/>
    <x v="2"/>
    <x v="2"/>
    <x v="3"/>
    <x v="0"/>
    <x v="0"/>
    <x v="0"/>
    <x v="2"/>
    <x v="2"/>
    <x v="3"/>
    <x v="1"/>
    <x v="2"/>
    <x v="2"/>
    <x v="2"/>
    <x v="4"/>
    <x v="0"/>
    <x v="0"/>
    <x v="0"/>
    <x v="0"/>
    <x v="0"/>
    <x v="0"/>
    <x v="0"/>
    <x v="0"/>
    <x v="0"/>
    <x v="0"/>
    <x v="0"/>
    <x v="3"/>
    <x v="21"/>
    <x v="23"/>
    <x v="5"/>
    <x v="2"/>
    <x v="7"/>
    <x v="4"/>
    <x v="0"/>
    <x v="2"/>
    <x v="5"/>
    <x v="4"/>
  </r>
  <r>
    <x v="0"/>
    <s v="Fristående"/>
    <x v="12"/>
    <x v="0"/>
    <x v="16"/>
    <x v="1"/>
    <x v="2"/>
    <x v="0"/>
    <x v="0"/>
    <x v="2"/>
    <x v="3"/>
    <x v="2"/>
    <x v="0"/>
    <x v="3"/>
    <x v="2"/>
    <x v="3"/>
    <x v="0"/>
    <x v="2"/>
    <x v="4"/>
    <x v="2"/>
    <x v="0"/>
    <x v="0"/>
    <x v="0"/>
    <x v="2"/>
    <x v="1"/>
    <x v="3"/>
    <x v="0"/>
    <x v="3"/>
    <x v="4"/>
    <x v="2"/>
    <x v="2"/>
    <x v="0"/>
    <x v="0"/>
    <x v="2"/>
    <x v="1"/>
    <x v="2"/>
    <x v="3"/>
    <x v="0"/>
    <x v="2"/>
    <x v="2"/>
    <x v="0"/>
    <x v="0"/>
    <x v="0"/>
    <x v="0"/>
    <x v="0"/>
    <x v="0"/>
    <x v="0"/>
    <x v="0"/>
    <x v="0"/>
    <x v="2"/>
    <x v="12"/>
    <x v="6"/>
    <x v="9"/>
    <x v="2"/>
    <x v="0"/>
    <x v="2"/>
    <x v="2"/>
    <x v="23"/>
    <x v="0"/>
    <x v="2"/>
  </r>
  <r>
    <x v="0"/>
    <s v="Fristående"/>
    <x v="12"/>
    <x v="0"/>
    <x v="16"/>
    <x v="1"/>
    <x v="0"/>
    <x v="0"/>
    <x v="2"/>
    <x v="3"/>
    <x v="0"/>
    <x v="0"/>
    <x v="4"/>
    <x v="0"/>
    <x v="2"/>
    <x v="0"/>
    <x v="5"/>
    <x v="3"/>
    <x v="2"/>
    <x v="2"/>
    <x v="3"/>
    <x v="2"/>
    <x v="0"/>
    <x v="3"/>
    <x v="0"/>
    <x v="2"/>
    <x v="0"/>
    <x v="2"/>
    <x v="3"/>
    <x v="3"/>
    <x v="3"/>
    <x v="0"/>
    <x v="3"/>
    <x v="2"/>
    <x v="1"/>
    <x v="0"/>
    <x v="2"/>
    <x v="4"/>
    <x v="0"/>
    <x v="0"/>
    <x v="0"/>
    <x v="0"/>
    <x v="0"/>
    <x v="0"/>
    <x v="0"/>
    <x v="0"/>
    <x v="0"/>
    <x v="0"/>
    <x v="0"/>
    <x v="3"/>
    <x v="31"/>
    <x v="15"/>
    <x v="5"/>
    <x v="21"/>
    <x v="2"/>
    <x v="5"/>
    <x v="4"/>
    <x v="8"/>
    <x v="10"/>
    <x v="2"/>
  </r>
  <r>
    <x v="0"/>
    <s v="Fristående"/>
    <x v="12"/>
    <x v="0"/>
    <x v="14"/>
    <x v="0"/>
    <x v="2"/>
    <x v="0"/>
    <x v="0"/>
    <x v="4"/>
    <x v="3"/>
    <x v="0"/>
    <x v="4"/>
    <x v="3"/>
    <x v="0"/>
    <x v="3"/>
    <x v="5"/>
    <x v="2"/>
    <x v="2"/>
    <x v="0"/>
    <x v="3"/>
    <x v="0"/>
    <x v="0"/>
    <x v="0"/>
    <x v="1"/>
    <x v="2"/>
    <x v="3"/>
    <x v="3"/>
    <x v="3"/>
    <x v="2"/>
    <x v="0"/>
    <x v="0"/>
    <x v="1"/>
    <x v="4"/>
    <x v="4"/>
    <x v="4"/>
    <x v="4"/>
    <x v="0"/>
    <x v="2"/>
    <x v="4"/>
    <x v="0"/>
    <x v="0"/>
    <x v="0"/>
    <x v="0"/>
    <x v="0"/>
    <x v="0"/>
    <x v="0"/>
    <x v="0"/>
    <x v="0"/>
    <x v="2"/>
    <x v="56"/>
    <x v="6"/>
    <x v="4"/>
    <x v="6"/>
    <x v="0"/>
    <x v="3"/>
    <x v="0"/>
    <x v="53"/>
    <x v="14"/>
    <x v="6"/>
  </r>
  <r>
    <x v="0"/>
    <s v="Fristående"/>
    <x v="12"/>
    <x v="0"/>
    <x v="16"/>
    <x v="0"/>
    <x v="0"/>
    <x v="2"/>
    <x v="2"/>
    <x v="2"/>
    <x v="2"/>
    <x v="2"/>
    <x v="0"/>
    <x v="3"/>
    <x v="0"/>
    <x v="3"/>
    <x v="0"/>
    <x v="3"/>
    <x v="2"/>
    <x v="2"/>
    <x v="5"/>
    <x v="0"/>
    <x v="2"/>
    <x v="2"/>
    <x v="2"/>
    <x v="2"/>
    <x v="0"/>
    <x v="3"/>
    <x v="4"/>
    <x v="0"/>
    <x v="2"/>
    <x v="2"/>
    <x v="0"/>
    <x v="3"/>
    <x v="1"/>
    <x v="2"/>
    <x v="2"/>
    <x v="4"/>
    <x v="0"/>
    <x v="0"/>
    <x v="0"/>
    <x v="0"/>
    <x v="0"/>
    <x v="0"/>
    <x v="0"/>
    <x v="0"/>
    <x v="0"/>
    <x v="0"/>
    <x v="0"/>
    <x v="4"/>
    <x v="7"/>
    <x v="4"/>
    <x v="5"/>
    <x v="13"/>
    <x v="2"/>
    <x v="4"/>
    <x v="4"/>
    <x v="32"/>
    <x v="2"/>
    <x v="5"/>
  </r>
  <r>
    <x v="0"/>
    <s v="Fristående"/>
    <x v="12"/>
    <x v="0"/>
    <x v="16"/>
    <x v="0"/>
    <x v="3"/>
    <x v="4"/>
    <x v="0"/>
    <x v="4"/>
    <x v="2"/>
    <x v="5"/>
    <x v="4"/>
    <x v="3"/>
    <x v="5"/>
    <x v="2"/>
    <x v="5"/>
    <x v="2"/>
    <x v="4"/>
    <x v="0"/>
    <x v="2"/>
    <x v="3"/>
    <x v="4"/>
    <x v="0"/>
    <x v="2"/>
    <x v="5"/>
    <x v="5"/>
    <x v="0"/>
    <x v="3"/>
    <x v="2"/>
    <x v="0"/>
    <x v="3"/>
    <x v="5"/>
    <x v="3"/>
    <x v="3"/>
    <x v="3"/>
    <x v="4"/>
    <x v="0"/>
    <x v="2"/>
    <x v="0"/>
    <x v="0"/>
    <x v="0"/>
    <x v="0"/>
    <x v="0"/>
    <x v="0"/>
    <x v="0"/>
    <x v="0"/>
    <x v="0"/>
    <x v="0"/>
    <x v="20"/>
    <x v="45"/>
    <x v="9"/>
    <x v="9"/>
    <x v="5"/>
    <x v="8"/>
    <x v="7"/>
    <x v="9"/>
    <x v="50"/>
    <x v="9"/>
    <x v="1"/>
  </r>
  <r>
    <x v="0"/>
    <s v="Fristående"/>
    <x v="12"/>
    <x v="0"/>
    <x v="16"/>
    <x v="1"/>
    <x v="0"/>
    <x v="2"/>
    <x v="3"/>
    <x v="3"/>
    <x v="2"/>
    <x v="3"/>
    <x v="4"/>
    <x v="3"/>
    <x v="2"/>
    <x v="3"/>
    <x v="5"/>
    <x v="2"/>
    <x v="2"/>
    <x v="3"/>
    <x v="2"/>
    <x v="2"/>
    <x v="0"/>
    <x v="3"/>
    <x v="1"/>
    <x v="2"/>
    <x v="5"/>
    <x v="3"/>
    <x v="0"/>
    <x v="2"/>
    <x v="0"/>
    <x v="2"/>
    <x v="4"/>
    <x v="2"/>
    <x v="2"/>
    <x v="3"/>
    <x v="2"/>
    <x v="2"/>
    <x v="3"/>
    <x v="2"/>
    <x v="0"/>
    <x v="0"/>
    <x v="0"/>
    <x v="0"/>
    <x v="0"/>
    <x v="0"/>
    <x v="0"/>
    <x v="0"/>
    <x v="0"/>
    <x v="6"/>
    <x v="42"/>
    <x v="35"/>
    <x v="4"/>
    <x v="4"/>
    <x v="2"/>
    <x v="4"/>
    <x v="3"/>
    <x v="24"/>
    <x v="20"/>
    <x v="3"/>
  </r>
  <r>
    <x v="0"/>
    <s v="Fristående"/>
    <x v="12"/>
    <x v="0"/>
    <x v="13"/>
    <x v="1"/>
    <x v="0"/>
    <x v="3"/>
    <x v="2"/>
    <x v="0"/>
    <x v="0"/>
    <x v="0"/>
    <x v="5"/>
    <x v="3"/>
    <x v="0"/>
    <x v="0"/>
    <x v="0"/>
    <x v="3"/>
    <x v="4"/>
    <x v="0"/>
    <x v="2"/>
    <x v="0"/>
    <x v="0"/>
    <x v="0"/>
    <x v="0"/>
    <x v="2"/>
    <x v="0"/>
    <x v="0"/>
    <x v="0"/>
    <x v="0"/>
    <x v="3"/>
    <x v="0"/>
    <x v="0"/>
    <x v="2"/>
    <x v="3"/>
    <x v="0"/>
    <x v="0"/>
    <x v="0"/>
    <x v="0"/>
    <x v="2"/>
    <x v="0"/>
    <x v="0"/>
    <x v="0"/>
    <x v="0"/>
    <x v="0"/>
    <x v="0"/>
    <x v="0"/>
    <x v="0"/>
    <x v="0"/>
    <x v="7"/>
    <x v="18"/>
    <x v="3"/>
    <x v="7"/>
    <x v="5"/>
    <x v="0"/>
    <x v="0"/>
    <x v="4"/>
    <x v="12"/>
    <x v="0"/>
    <x v="4"/>
  </r>
  <r>
    <x v="0"/>
    <s v="Fristående"/>
    <x v="12"/>
    <x v="0"/>
    <x v="16"/>
    <x v="0"/>
    <x v="0"/>
    <x v="0"/>
    <x v="2"/>
    <x v="3"/>
    <x v="3"/>
    <x v="0"/>
    <x v="5"/>
    <x v="3"/>
    <x v="0"/>
    <x v="3"/>
    <x v="2"/>
    <x v="0"/>
    <x v="4"/>
    <x v="4"/>
    <x v="4"/>
    <x v="4"/>
    <x v="3"/>
    <x v="0"/>
    <x v="1"/>
    <x v="0"/>
    <x v="4"/>
    <x v="0"/>
    <x v="4"/>
    <x v="4"/>
    <x v="4"/>
    <x v="4"/>
    <x v="1"/>
    <x v="0"/>
    <x v="4"/>
    <x v="4"/>
    <x v="4"/>
    <x v="4"/>
    <x v="3"/>
    <x v="3"/>
    <x v="0"/>
    <x v="0"/>
    <x v="0"/>
    <x v="0"/>
    <x v="0"/>
    <x v="0"/>
    <x v="0"/>
    <x v="0"/>
    <x v="0"/>
    <x v="3"/>
    <x v="70"/>
    <x v="23"/>
    <x v="4"/>
    <x v="11"/>
    <x v="5"/>
    <x v="3"/>
    <x v="8"/>
    <x v="28"/>
    <x v="7"/>
    <x v="6"/>
  </r>
  <r>
    <x v="0"/>
    <s v="Fristående"/>
    <x v="12"/>
    <x v="0"/>
    <x v="14"/>
    <x v="1"/>
    <x v="4"/>
    <x v="3"/>
    <x v="0"/>
    <x v="1"/>
    <x v="3"/>
    <x v="4"/>
    <x v="4"/>
    <x v="5"/>
    <x v="3"/>
    <x v="4"/>
    <x v="5"/>
    <x v="2"/>
    <x v="0"/>
    <x v="2"/>
    <x v="5"/>
    <x v="0"/>
    <x v="0"/>
    <x v="4"/>
    <x v="0"/>
    <x v="0"/>
    <x v="0"/>
    <x v="3"/>
    <x v="1"/>
    <x v="3"/>
    <x v="1"/>
    <x v="0"/>
    <x v="2"/>
    <x v="4"/>
    <x v="4"/>
    <x v="3"/>
    <x v="2"/>
    <x v="0"/>
    <x v="0"/>
    <x v="4"/>
    <x v="0"/>
    <x v="0"/>
    <x v="0"/>
    <x v="0"/>
    <x v="0"/>
    <x v="0"/>
    <x v="0"/>
    <x v="0"/>
    <x v="0"/>
    <x v="11"/>
    <x v="47"/>
    <x v="31"/>
    <x v="6"/>
    <x v="13"/>
    <x v="0"/>
    <x v="9"/>
    <x v="0"/>
    <x v="77"/>
    <x v="3"/>
    <x v="6"/>
  </r>
  <r>
    <x v="0"/>
    <s v="Fristående"/>
    <x v="12"/>
    <x v="0"/>
    <x v="17"/>
    <x v="1"/>
    <x v="0"/>
    <x v="0"/>
    <x v="0"/>
    <x v="2"/>
    <x v="3"/>
    <x v="0"/>
    <x v="2"/>
    <x v="5"/>
    <x v="2"/>
    <x v="0"/>
    <x v="5"/>
    <x v="0"/>
    <x v="0"/>
    <x v="4"/>
    <x v="5"/>
    <x v="0"/>
    <x v="0"/>
    <x v="0"/>
    <x v="4"/>
    <x v="3"/>
    <x v="2"/>
    <x v="2"/>
    <x v="5"/>
    <x v="3"/>
    <x v="1"/>
    <x v="0"/>
    <x v="2"/>
    <x v="4"/>
    <x v="2"/>
    <x v="0"/>
    <x v="4"/>
    <x v="4"/>
    <x v="4"/>
    <x v="2"/>
    <x v="0"/>
    <x v="0"/>
    <x v="0"/>
    <x v="0"/>
    <x v="0"/>
    <x v="0"/>
    <x v="0"/>
    <x v="0"/>
    <x v="0"/>
    <x v="0"/>
    <x v="8"/>
    <x v="28"/>
    <x v="0"/>
    <x v="15"/>
    <x v="0"/>
    <x v="0"/>
    <x v="3"/>
    <x v="78"/>
    <x v="3"/>
    <x v="7"/>
  </r>
  <r>
    <x v="0"/>
    <s v="Fristående"/>
    <x v="12"/>
    <x v="0"/>
    <x v="12"/>
    <x v="1"/>
    <x v="0"/>
    <x v="2"/>
    <x v="0"/>
    <x v="4"/>
    <x v="2"/>
    <x v="3"/>
    <x v="2"/>
    <x v="2"/>
    <x v="2"/>
    <x v="0"/>
    <x v="0"/>
    <x v="2"/>
    <x v="4"/>
    <x v="4"/>
    <x v="0"/>
    <x v="2"/>
    <x v="3"/>
    <x v="3"/>
    <x v="1"/>
    <x v="2"/>
    <x v="2"/>
    <x v="0"/>
    <x v="0"/>
    <x v="0"/>
    <x v="3"/>
    <x v="4"/>
    <x v="2"/>
    <x v="3"/>
    <x v="1"/>
    <x v="2"/>
    <x v="2"/>
    <x v="4"/>
    <x v="4"/>
    <x v="0"/>
    <x v="0"/>
    <x v="0"/>
    <x v="0"/>
    <x v="0"/>
    <x v="0"/>
    <x v="0"/>
    <x v="0"/>
    <x v="0"/>
    <x v="0"/>
    <x v="3"/>
    <x v="6"/>
    <x v="3"/>
    <x v="9"/>
    <x v="9"/>
    <x v="6"/>
    <x v="4"/>
    <x v="2"/>
    <x v="12"/>
    <x v="8"/>
    <x v="5"/>
  </r>
  <r>
    <x v="0"/>
    <s v="Fristående"/>
    <x v="12"/>
    <x v="0"/>
    <x v="13"/>
    <x v="1"/>
    <x v="0"/>
    <x v="2"/>
    <x v="2"/>
    <x v="2"/>
    <x v="4"/>
    <x v="2"/>
    <x v="2"/>
    <x v="3"/>
    <x v="5"/>
    <x v="2"/>
    <x v="0"/>
    <x v="0"/>
    <x v="4"/>
    <x v="2"/>
    <x v="2"/>
    <x v="2"/>
    <x v="0"/>
    <x v="2"/>
    <x v="1"/>
    <x v="2"/>
    <x v="0"/>
    <x v="0"/>
    <x v="3"/>
    <x v="0"/>
    <x v="3"/>
    <x v="2"/>
    <x v="2"/>
    <x v="1"/>
    <x v="4"/>
    <x v="3"/>
    <x v="2"/>
    <x v="2"/>
    <x v="4"/>
    <x v="0"/>
    <x v="0"/>
    <x v="0"/>
    <x v="0"/>
    <x v="0"/>
    <x v="0"/>
    <x v="0"/>
    <x v="0"/>
    <x v="0"/>
    <x v="0"/>
    <x v="4"/>
    <x v="76"/>
    <x v="11"/>
    <x v="4"/>
    <x v="3"/>
    <x v="2"/>
    <x v="2"/>
    <x v="4"/>
    <x v="5"/>
    <x v="4"/>
    <x v="2"/>
  </r>
  <r>
    <x v="0"/>
    <s v="Fristående"/>
    <x v="9"/>
    <x v="0"/>
    <x v="5"/>
    <x v="3"/>
    <x v="4"/>
    <x v="3"/>
    <x v="4"/>
    <x v="2"/>
    <x v="0"/>
    <x v="4"/>
    <x v="4"/>
    <x v="4"/>
    <x v="4"/>
    <x v="4"/>
    <x v="4"/>
    <x v="0"/>
    <x v="4"/>
    <x v="0"/>
    <x v="5"/>
    <x v="3"/>
    <x v="4"/>
    <x v="0"/>
    <x v="4"/>
    <x v="4"/>
    <x v="4"/>
    <x v="2"/>
    <x v="2"/>
    <x v="3"/>
    <x v="4"/>
    <x v="4"/>
    <x v="4"/>
    <x v="4"/>
    <x v="4"/>
    <x v="4"/>
    <x v="3"/>
    <x v="0"/>
    <x v="2"/>
    <x v="2"/>
    <x v="0"/>
    <x v="0"/>
    <x v="0"/>
    <x v="0"/>
    <x v="0"/>
    <x v="0"/>
    <x v="0"/>
    <x v="0"/>
    <x v="0"/>
    <x v="8"/>
    <x v="32"/>
    <x v="36"/>
    <x v="4"/>
    <x v="8"/>
    <x v="8"/>
    <x v="0"/>
    <x v="6"/>
    <x v="66"/>
    <x v="7"/>
    <x v="6"/>
  </r>
  <r>
    <x v="0"/>
    <s v="Fristående"/>
    <x v="12"/>
    <x v="0"/>
    <x v="13"/>
    <x v="0"/>
    <x v="3"/>
    <x v="2"/>
    <x v="3"/>
    <x v="3"/>
    <x v="2"/>
    <x v="2"/>
    <x v="4"/>
    <x v="2"/>
    <x v="0"/>
    <x v="3"/>
    <x v="0"/>
    <x v="3"/>
    <x v="2"/>
    <x v="2"/>
    <x v="0"/>
    <x v="0"/>
    <x v="0"/>
    <x v="3"/>
    <x v="1"/>
    <x v="3"/>
    <x v="2"/>
    <x v="0"/>
    <x v="0"/>
    <x v="0"/>
    <x v="0"/>
    <x v="2"/>
    <x v="3"/>
    <x v="3"/>
    <x v="1"/>
    <x v="2"/>
    <x v="2"/>
    <x v="2"/>
    <x v="0"/>
    <x v="2"/>
    <x v="0"/>
    <x v="0"/>
    <x v="0"/>
    <x v="0"/>
    <x v="0"/>
    <x v="0"/>
    <x v="0"/>
    <x v="0"/>
    <x v="0"/>
    <x v="18"/>
    <x v="35"/>
    <x v="5"/>
    <x v="5"/>
    <x v="2"/>
    <x v="0"/>
    <x v="4"/>
    <x v="3"/>
    <x v="0"/>
    <x v="5"/>
    <x v="5"/>
  </r>
  <r>
    <x v="0"/>
    <s v="Fristående"/>
    <x v="13"/>
    <x v="0"/>
    <x v="5"/>
    <x v="1"/>
    <x v="4"/>
    <x v="0"/>
    <x v="0"/>
    <x v="0"/>
    <x v="3"/>
    <x v="0"/>
    <x v="2"/>
    <x v="0"/>
    <x v="0"/>
    <x v="0"/>
    <x v="0"/>
    <x v="2"/>
    <x v="3"/>
    <x v="4"/>
    <x v="0"/>
    <x v="1"/>
    <x v="0"/>
    <x v="0"/>
    <x v="1"/>
    <x v="3"/>
    <x v="0"/>
    <x v="3"/>
    <x v="4"/>
    <x v="3"/>
    <x v="3"/>
    <x v="4"/>
    <x v="0"/>
    <x v="2"/>
    <x v="0"/>
    <x v="0"/>
    <x v="0"/>
    <x v="0"/>
    <x v="4"/>
    <x v="4"/>
    <x v="0"/>
    <x v="0"/>
    <x v="0"/>
    <x v="0"/>
    <x v="0"/>
    <x v="0"/>
    <x v="0"/>
    <x v="0"/>
    <x v="0"/>
    <x v="12"/>
    <x v="30"/>
    <x v="0"/>
    <x v="3"/>
    <x v="9"/>
    <x v="0"/>
    <x v="3"/>
    <x v="2"/>
    <x v="3"/>
    <x v="11"/>
    <x v="3"/>
  </r>
  <r>
    <x v="0"/>
    <s v="Fristående"/>
    <x v="13"/>
    <x v="0"/>
    <x v="5"/>
    <x v="1"/>
    <x v="4"/>
    <x v="0"/>
    <x v="0"/>
    <x v="0"/>
    <x v="0"/>
    <x v="2"/>
    <x v="0"/>
    <x v="0"/>
    <x v="0"/>
    <x v="3"/>
    <x v="0"/>
    <x v="2"/>
    <x v="3"/>
    <x v="4"/>
    <x v="4"/>
    <x v="0"/>
    <x v="4"/>
    <x v="0"/>
    <x v="4"/>
    <x v="3"/>
    <x v="2"/>
    <x v="0"/>
    <x v="0"/>
    <x v="2"/>
    <x v="0"/>
    <x v="2"/>
    <x v="2"/>
    <x v="4"/>
    <x v="4"/>
    <x v="4"/>
    <x v="0"/>
    <x v="0"/>
    <x v="3"/>
    <x v="1"/>
    <x v="0"/>
    <x v="0"/>
    <x v="0"/>
    <x v="0"/>
    <x v="0"/>
    <x v="0"/>
    <x v="0"/>
    <x v="0"/>
    <x v="0"/>
    <x v="12"/>
    <x v="24"/>
    <x v="6"/>
    <x v="3"/>
    <x v="11"/>
    <x v="3"/>
    <x v="0"/>
    <x v="3"/>
    <x v="4"/>
    <x v="4"/>
    <x v="6"/>
  </r>
  <r>
    <x v="0"/>
    <s v="Fristående"/>
    <x v="13"/>
    <x v="0"/>
    <x v="5"/>
    <x v="0"/>
    <x v="3"/>
    <x v="2"/>
    <x v="2"/>
    <x v="2"/>
    <x v="2"/>
    <x v="3"/>
    <x v="4"/>
    <x v="2"/>
    <x v="5"/>
    <x v="2"/>
    <x v="0"/>
    <x v="3"/>
    <x v="4"/>
    <x v="3"/>
    <x v="2"/>
    <x v="3"/>
    <x v="4"/>
    <x v="4"/>
    <x v="2"/>
    <x v="5"/>
    <x v="2"/>
    <x v="0"/>
    <x v="0"/>
    <x v="2"/>
    <x v="0"/>
    <x v="2"/>
    <x v="5"/>
    <x v="3"/>
    <x v="1"/>
    <x v="3"/>
    <x v="3"/>
    <x v="3"/>
    <x v="2"/>
    <x v="2"/>
    <x v="0"/>
    <x v="0"/>
    <x v="0"/>
    <x v="0"/>
    <x v="0"/>
    <x v="0"/>
    <x v="0"/>
    <x v="0"/>
    <x v="0"/>
    <x v="5"/>
    <x v="35"/>
    <x v="19"/>
    <x v="7"/>
    <x v="4"/>
    <x v="8"/>
    <x v="8"/>
    <x v="7"/>
    <x v="4"/>
    <x v="16"/>
    <x v="5"/>
  </r>
  <r>
    <x v="0"/>
    <s v="Fristående"/>
    <x v="13"/>
    <x v="0"/>
    <x v="5"/>
    <x v="1"/>
    <x v="2"/>
    <x v="3"/>
    <x v="2"/>
    <x v="2"/>
    <x v="2"/>
    <x v="3"/>
    <x v="4"/>
    <x v="3"/>
    <x v="0"/>
    <x v="0"/>
    <x v="5"/>
    <x v="3"/>
    <x v="4"/>
    <x v="3"/>
    <x v="2"/>
    <x v="3"/>
    <x v="0"/>
    <x v="2"/>
    <x v="1"/>
    <x v="5"/>
    <x v="5"/>
    <x v="0"/>
    <x v="0"/>
    <x v="2"/>
    <x v="2"/>
    <x v="3"/>
    <x v="3"/>
    <x v="1"/>
    <x v="2"/>
    <x v="3"/>
    <x v="3"/>
    <x v="3"/>
    <x v="4"/>
    <x v="1"/>
    <x v="0"/>
    <x v="0"/>
    <x v="0"/>
    <x v="0"/>
    <x v="0"/>
    <x v="0"/>
    <x v="0"/>
    <x v="0"/>
    <x v="0"/>
    <x v="9"/>
    <x v="35"/>
    <x v="0"/>
    <x v="7"/>
    <x v="4"/>
    <x v="3"/>
    <x v="2"/>
    <x v="9"/>
    <x v="0"/>
    <x v="13"/>
    <x v="4"/>
  </r>
  <r>
    <x v="0"/>
    <s v="Fristående"/>
    <x v="13"/>
    <x v="0"/>
    <x v="5"/>
    <x v="1"/>
    <x v="2"/>
    <x v="0"/>
    <x v="4"/>
    <x v="3"/>
    <x v="3"/>
    <x v="0"/>
    <x v="0"/>
    <x v="3"/>
    <x v="0"/>
    <x v="3"/>
    <x v="0"/>
    <x v="3"/>
    <x v="2"/>
    <x v="3"/>
    <x v="4"/>
    <x v="0"/>
    <x v="0"/>
    <x v="3"/>
    <x v="2"/>
    <x v="3"/>
    <x v="0"/>
    <x v="1"/>
    <x v="4"/>
    <x v="2"/>
    <x v="3"/>
    <x v="4"/>
    <x v="3"/>
    <x v="2"/>
    <x v="2"/>
    <x v="2"/>
    <x v="3"/>
    <x v="3"/>
    <x v="2"/>
    <x v="2"/>
    <x v="0"/>
    <x v="0"/>
    <x v="0"/>
    <x v="0"/>
    <x v="0"/>
    <x v="0"/>
    <x v="0"/>
    <x v="0"/>
    <x v="0"/>
    <x v="12"/>
    <x v="29"/>
    <x v="4"/>
    <x v="5"/>
    <x v="17"/>
    <x v="0"/>
    <x v="5"/>
    <x v="2"/>
    <x v="27"/>
    <x v="21"/>
    <x v="3"/>
  </r>
  <r>
    <x v="0"/>
    <s v="Fristående"/>
    <x v="13"/>
    <x v="0"/>
    <x v="5"/>
    <x v="0"/>
    <x v="3"/>
    <x v="4"/>
    <x v="1"/>
    <x v="4"/>
    <x v="2"/>
    <x v="2"/>
    <x v="0"/>
    <x v="3"/>
    <x v="0"/>
    <x v="3"/>
    <x v="0"/>
    <x v="3"/>
    <x v="2"/>
    <x v="3"/>
    <x v="2"/>
    <x v="1"/>
    <x v="1"/>
    <x v="3"/>
    <x v="2"/>
    <x v="0"/>
    <x v="2"/>
    <x v="2"/>
    <x v="0"/>
    <x v="0"/>
    <x v="3"/>
    <x v="0"/>
    <x v="3"/>
    <x v="0"/>
    <x v="0"/>
    <x v="2"/>
    <x v="0"/>
    <x v="3"/>
    <x v="2"/>
    <x v="1"/>
    <x v="0"/>
    <x v="0"/>
    <x v="0"/>
    <x v="0"/>
    <x v="0"/>
    <x v="0"/>
    <x v="0"/>
    <x v="0"/>
    <x v="0"/>
    <x v="17"/>
    <x v="38"/>
    <x v="4"/>
    <x v="5"/>
    <x v="4"/>
    <x v="1"/>
    <x v="5"/>
    <x v="4"/>
    <x v="5"/>
    <x v="10"/>
    <x v="0"/>
  </r>
  <r>
    <x v="0"/>
    <s v="Fristående"/>
    <x v="13"/>
    <x v="0"/>
    <x v="5"/>
    <x v="1"/>
    <x v="3"/>
    <x v="0"/>
    <x v="2"/>
    <x v="2"/>
    <x v="2"/>
    <x v="2"/>
    <x v="0"/>
    <x v="0"/>
    <x v="2"/>
    <x v="0"/>
    <x v="0"/>
    <x v="3"/>
    <x v="2"/>
    <x v="2"/>
    <x v="2"/>
    <x v="3"/>
    <x v="4"/>
    <x v="3"/>
    <x v="2"/>
    <x v="3"/>
    <x v="2"/>
    <x v="0"/>
    <x v="0"/>
    <x v="0"/>
    <x v="0"/>
    <x v="2"/>
    <x v="3"/>
    <x v="1"/>
    <x v="1"/>
    <x v="3"/>
    <x v="3"/>
    <x v="3"/>
    <x v="2"/>
    <x v="2"/>
    <x v="0"/>
    <x v="0"/>
    <x v="0"/>
    <x v="0"/>
    <x v="0"/>
    <x v="0"/>
    <x v="0"/>
    <x v="0"/>
    <x v="0"/>
    <x v="13"/>
    <x v="7"/>
    <x v="7"/>
    <x v="5"/>
    <x v="3"/>
    <x v="8"/>
    <x v="5"/>
    <x v="3"/>
    <x v="0"/>
    <x v="5"/>
    <x v="1"/>
  </r>
  <r>
    <x v="0"/>
    <s v="Fristående"/>
    <x v="13"/>
    <x v="0"/>
    <x v="5"/>
    <x v="0"/>
    <x v="0"/>
    <x v="2"/>
    <x v="3"/>
    <x v="2"/>
    <x v="2"/>
    <x v="2"/>
    <x v="0"/>
    <x v="3"/>
    <x v="5"/>
    <x v="3"/>
    <x v="0"/>
    <x v="3"/>
    <x v="0"/>
    <x v="2"/>
    <x v="2"/>
    <x v="0"/>
    <x v="0"/>
    <x v="3"/>
    <x v="2"/>
    <x v="0"/>
    <x v="0"/>
    <x v="0"/>
    <x v="0"/>
    <x v="0"/>
    <x v="2"/>
    <x v="3"/>
    <x v="0"/>
    <x v="1"/>
    <x v="2"/>
    <x v="2"/>
    <x v="0"/>
    <x v="0"/>
    <x v="0"/>
    <x v="2"/>
    <x v="0"/>
    <x v="0"/>
    <x v="0"/>
    <x v="0"/>
    <x v="0"/>
    <x v="0"/>
    <x v="0"/>
    <x v="0"/>
    <x v="0"/>
    <x v="6"/>
    <x v="7"/>
    <x v="5"/>
    <x v="2"/>
    <x v="3"/>
    <x v="0"/>
    <x v="5"/>
    <x v="0"/>
    <x v="2"/>
    <x v="6"/>
    <x v="4"/>
  </r>
  <r>
    <x v="0"/>
    <s v="Fristående"/>
    <x v="13"/>
    <x v="0"/>
    <x v="5"/>
    <x v="1"/>
    <x v="4"/>
    <x v="0"/>
    <x v="2"/>
    <x v="2"/>
    <x v="0"/>
    <x v="0"/>
    <x v="0"/>
    <x v="0"/>
    <x v="2"/>
    <x v="0"/>
    <x v="4"/>
    <x v="2"/>
    <x v="0"/>
    <x v="4"/>
    <x v="5"/>
    <x v="0"/>
    <x v="0"/>
    <x v="2"/>
    <x v="2"/>
    <x v="2"/>
    <x v="3"/>
    <x v="0"/>
    <x v="0"/>
    <x v="2"/>
    <x v="2"/>
    <x v="4"/>
    <x v="0"/>
    <x v="4"/>
    <x v="0"/>
    <x v="2"/>
    <x v="0"/>
    <x v="2"/>
    <x v="0"/>
    <x v="1"/>
    <x v="0"/>
    <x v="0"/>
    <x v="0"/>
    <x v="0"/>
    <x v="0"/>
    <x v="0"/>
    <x v="0"/>
    <x v="0"/>
    <x v="0"/>
    <x v="9"/>
    <x v="24"/>
    <x v="28"/>
    <x v="6"/>
    <x v="15"/>
    <x v="0"/>
    <x v="4"/>
    <x v="0"/>
    <x v="0"/>
    <x v="11"/>
    <x v="6"/>
  </r>
  <r>
    <x v="0"/>
    <s v="Fristående"/>
    <x v="13"/>
    <x v="0"/>
    <x v="5"/>
    <x v="0"/>
    <x v="3"/>
    <x v="4"/>
    <x v="3"/>
    <x v="3"/>
    <x v="2"/>
    <x v="3"/>
    <x v="4"/>
    <x v="2"/>
    <x v="5"/>
    <x v="2"/>
    <x v="2"/>
    <x v="3"/>
    <x v="4"/>
    <x v="3"/>
    <x v="2"/>
    <x v="3"/>
    <x v="0"/>
    <x v="3"/>
    <x v="3"/>
    <x v="3"/>
    <x v="0"/>
    <x v="3"/>
    <x v="0"/>
    <x v="2"/>
    <x v="2"/>
    <x v="3"/>
    <x v="3"/>
    <x v="1"/>
    <x v="1"/>
    <x v="3"/>
    <x v="3"/>
    <x v="3"/>
    <x v="2"/>
    <x v="2"/>
    <x v="0"/>
    <x v="0"/>
    <x v="0"/>
    <x v="0"/>
    <x v="0"/>
    <x v="0"/>
    <x v="0"/>
    <x v="0"/>
    <x v="0"/>
    <x v="17"/>
    <x v="42"/>
    <x v="27"/>
    <x v="7"/>
    <x v="4"/>
    <x v="3"/>
    <x v="8"/>
    <x v="2"/>
    <x v="10"/>
    <x v="13"/>
    <x v="1"/>
  </r>
  <r>
    <x v="0"/>
    <s v="Fristående"/>
    <x v="13"/>
    <x v="0"/>
    <x v="5"/>
    <x v="1"/>
    <x v="0"/>
    <x v="0"/>
    <x v="4"/>
    <x v="3"/>
    <x v="3"/>
    <x v="0"/>
    <x v="2"/>
    <x v="3"/>
    <x v="0"/>
    <x v="0"/>
    <x v="5"/>
    <x v="2"/>
    <x v="2"/>
    <x v="2"/>
    <x v="5"/>
    <x v="0"/>
    <x v="0"/>
    <x v="3"/>
    <x v="1"/>
    <x v="2"/>
    <x v="0"/>
    <x v="3"/>
    <x v="0"/>
    <x v="0"/>
    <x v="3"/>
    <x v="2"/>
    <x v="0"/>
    <x v="1"/>
    <x v="1"/>
    <x v="3"/>
    <x v="0"/>
    <x v="2"/>
    <x v="0"/>
    <x v="0"/>
    <x v="0"/>
    <x v="0"/>
    <x v="0"/>
    <x v="0"/>
    <x v="0"/>
    <x v="0"/>
    <x v="0"/>
    <x v="0"/>
    <x v="0"/>
    <x v="9"/>
    <x v="34"/>
    <x v="0"/>
    <x v="4"/>
    <x v="13"/>
    <x v="0"/>
    <x v="4"/>
    <x v="4"/>
    <x v="6"/>
    <x v="2"/>
    <x v="1"/>
  </r>
  <r>
    <x v="0"/>
    <s v="Fristående"/>
    <x v="13"/>
    <x v="0"/>
    <x v="5"/>
    <x v="0"/>
    <x v="2"/>
    <x v="4"/>
    <x v="2"/>
    <x v="2"/>
    <x v="2"/>
    <x v="3"/>
    <x v="4"/>
    <x v="2"/>
    <x v="5"/>
    <x v="3"/>
    <x v="3"/>
    <x v="4"/>
    <x v="4"/>
    <x v="4"/>
    <x v="0"/>
    <x v="3"/>
    <x v="4"/>
    <x v="3"/>
    <x v="2"/>
    <x v="3"/>
    <x v="2"/>
    <x v="0"/>
    <x v="0"/>
    <x v="2"/>
    <x v="0"/>
    <x v="3"/>
    <x v="3"/>
    <x v="3"/>
    <x v="1"/>
    <x v="2"/>
    <x v="3"/>
    <x v="3"/>
    <x v="2"/>
    <x v="2"/>
    <x v="0"/>
    <x v="0"/>
    <x v="0"/>
    <x v="0"/>
    <x v="0"/>
    <x v="0"/>
    <x v="0"/>
    <x v="0"/>
    <x v="0"/>
    <x v="13"/>
    <x v="35"/>
    <x v="29"/>
    <x v="8"/>
    <x v="9"/>
    <x v="8"/>
    <x v="5"/>
    <x v="3"/>
    <x v="4"/>
    <x v="13"/>
    <x v="5"/>
  </r>
  <r>
    <x v="0"/>
    <s v="Fristående"/>
    <x v="13"/>
    <x v="0"/>
    <x v="5"/>
    <x v="1"/>
    <x v="0"/>
    <x v="2"/>
    <x v="2"/>
    <x v="3"/>
    <x v="3"/>
    <x v="2"/>
    <x v="0"/>
    <x v="3"/>
    <x v="0"/>
    <x v="3"/>
    <x v="3"/>
    <x v="2"/>
    <x v="2"/>
    <x v="4"/>
    <x v="4"/>
    <x v="0"/>
    <x v="0"/>
    <x v="3"/>
    <x v="2"/>
    <x v="3"/>
    <x v="5"/>
    <x v="0"/>
    <x v="0"/>
    <x v="1"/>
    <x v="1"/>
    <x v="2"/>
    <x v="3"/>
    <x v="4"/>
    <x v="1"/>
    <x v="2"/>
    <x v="3"/>
    <x v="0"/>
    <x v="2"/>
    <x v="0"/>
    <x v="0"/>
    <x v="0"/>
    <x v="0"/>
    <x v="0"/>
    <x v="0"/>
    <x v="0"/>
    <x v="0"/>
    <x v="0"/>
    <x v="0"/>
    <x v="4"/>
    <x v="7"/>
    <x v="5"/>
    <x v="4"/>
    <x v="11"/>
    <x v="0"/>
    <x v="5"/>
    <x v="7"/>
    <x v="4"/>
    <x v="5"/>
    <x v="9"/>
  </r>
  <r>
    <x v="0"/>
    <s v="Fristående"/>
    <x v="13"/>
    <x v="0"/>
    <x v="5"/>
    <x v="1"/>
    <x v="2"/>
    <x v="2"/>
    <x v="1"/>
    <x v="2"/>
    <x v="3"/>
    <x v="0"/>
    <x v="0"/>
    <x v="3"/>
    <x v="2"/>
    <x v="3"/>
    <x v="5"/>
    <x v="2"/>
    <x v="2"/>
    <x v="3"/>
    <x v="2"/>
    <x v="0"/>
    <x v="0"/>
    <x v="2"/>
    <x v="1"/>
    <x v="2"/>
    <x v="3"/>
    <x v="0"/>
    <x v="0"/>
    <x v="0"/>
    <x v="3"/>
    <x v="2"/>
    <x v="0"/>
    <x v="2"/>
    <x v="1"/>
    <x v="0"/>
    <x v="0"/>
    <x v="2"/>
    <x v="2"/>
    <x v="1"/>
    <x v="0"/>
    <x v="0"/>
    <x v="0"/>
    <x v="0"/>
    <x v="0"/>
    <x v="0"/>
    <x v="0"/>
    <x v="0"/>
    <x v="0"/>
    <x v="16"/>
    <x v="3"/>
    <x v="35"/>
    <x v="4"/>
    <x v="4"/>
    <x v="0"/>
    <x v="2"/>
    <x v="0"/>
    <x v="12"/>
    <x v="2"/>
    <x v="2"/>
  </r>
  <r>
    <x v="0"/>
    <s v="Fristående"/>
    <x v="13"/>
    <x v="0"/>
    <x v="3"/>
    <x v="0"/>
    <x v="3"/>
    <x v="2"/>
    <x v="3"/>
    <x v="3"/>
    <x v="2"/>
    <x v="2"/>
    <x v="4"/>
    <x v="3"/>
    <x v="0"/>
    <x v="2"/>
    <x v="2"/>
    <x v="3"/>
    <x v="3"/>
    <x v="2"/>
    <x v="2"/>
    <x v="0"/>
    <x v="2"/>
    <x v="0"/>
    <x v="1"/>
    <x v="3"/>
    <x v="2"/>
    <x v="0"/>
    <x v="0"/>
    <x v="2"/>
    <x v="2"/>
    <x v="3"/>
    <x v="5"/>
    <x v="0"/>
    <x v="0"/>
    <x v="2"/>
    <x v="3"/>
    <x v="3"/>
    <x v="2"/>
    <x v="2"/>
    <x v="0"/>
    <x v="0"/>
    <x v="0"/>
    <x v="0"/>
    <x v="0"/>
    <x v="0"/>
    <x v="0"/>
    <x v="0"/>
    <x v="0"/>
    <x v="18"/>
    <x v="35"/>
    <x v="19"/>
    <x v="4"/>
    <x v="3"/>
    <x v="2"/>
    <x v="3"/>
    <x v="3"/>
    <x v="0"/>
    <x v="9"/>
    <x v="0"/>
  </r>
  <r>
    <x v="0"/>
    <s v="Fristående"/>
    <x v="13"/>
    <x v="0"/>
    <x v="5"/>
    <x v="0"/>
    <x v="2"/>
    <x v="0"/>
    <x v="2"/>
    <x v="2"/>
    <x v="1"/>
    <x v="2"/>
    <x v="2"/>
    <x v="3"/>
    <x v="0"/>
    <x v="3"/>
    <x v="3"/>
    <x v="1"/>
    <x v="1"/>
    <x v="2"/>
    <x v="2"/>
    <x v="3"/>
    <x v="0"/>
    <x v="0"/>
    <x v="0"/>
    <x v="2"/>
    <x v="2"/>
    <x v="0"/>
    <x v="0"/>
    <x v="0"/>
    <x v="0"/>
    <x v="2"/>
    <x v="1"/>
    <x v="3"/>
    <x v="2"/>
    <x v="3"/>
    <x v="3"/>
    <x v="3"/>
    <x v="2"/>
    <x v="1"/>
    <x v="0"/>
    <x v="0"/>
    <x v="0"/>
    <x v="0"/>
    <x v="0"/>
    <x v="0"/>
    <x v="0"/>
    <x v="0"/>
    <x v="0"/>
    <x v="0"/>
    <x v="36"/>
    <x v="5"/>
    <x v="1"/>
    <x v="3"/>
    <x v="3"/>
    <x v="0"/>
    <x v="2"/>
    <x v="0"/>
    <x v="17"/>
    <x v="2"/>
  </r>
  <r>
    <x v="0"/>
    <s v="Fristående"/>
    <x v="13"/>
    <x v="0"/>
    <x v="3"/>
    <x v="0"/>
    <x v="2"/>
    <x v="0"/>
    <x v="4"/>
    <x v="2"/>
    <x v="0"/>
    <x v="0"/>
    <x v="2"/>
    <x v="5"/>
    <x v="4"/>
    <x v="0"/>
    <x v="0"/>
    <x v="2"/>
    <x v="3"/>
    <x v="0"/>
    <x v="5"/>
    <x v="1"/>
    <x v="0"/>
    <x v="0"/>
    <x v="4"/>
    <x v="3"/>
    <x v="5"/>
    <x v="0"/>
    <x v="0"/>
    <x v="2"/>
    <x v="0"/>
    <x v="1"/>
    <x v="1"/>
    <x v="2"/>
    <x v="0"/>
    <x v="0"/>
    <x v="1"/>
    <x v="0"/>
    <x v="0"/>
    <x v="0"/>
    <x v="0"/>
    <x v="0"/>
    <x v="0"/>
    <x v="0"/>
    <x v="0"/>
    <x v="0"/>
    <x v="0"/>
    <x v="0"/>
    <x v="0"/>
    <x v="12"/>
    <x v="30"/>
    <x v="28"/>
    <x v="3"/>
    <x v="8"/>
    <x v="0"/>
    <x v="0"/>
    <x v="7"/>
    <x v="4"/>
    <x v="1"/>
    <x v="3"/>
  </r>
  <r>
    <x v="0"/>
    <s v="Fristående"/>
    <x v="13"/>
    <x v="0"/>
    <x v="5"/>
    <x v="0"/>
    <x v="0"/>
    <x v="2"/>
    <x v="4"/>
    <x v="2"/>
    <x v="2"/>
    <x v="2"/>
    <x v="0"/>
    <x v="3"/>
    <x v="0"/>
    <x v="0"/>
    <x v="5"/>
    <x v="2"/>
    <x v="2"/>
    <x v="4"/>
    <x v="0"/>
    <x v="0"/>
    <x v="0"/>
    <x v="0"/>
    <x v="1"/>
    <x v="5"/>
    <x v="2"/>
    <x v="0"/>
    <x v="0"/>
    <x v="0"/>
    <x v="3"/>
    <x v="0"/>
    <x v="5"/>
    <x v="1"/>
    <x v="4"/>
    <x v="0"/>
    <x v="3"/>
    <x v="3"/>
    <x v="2"/>
    <x v="1"/>
    <x v="0"/>
    <x v="0"/>
    <x v="0"/>
    <x v="0"/>
    <x v="0"/>
    <x v="0"/>
    <x v="0"/>
    <x v="0"/>
    <x v="0"/>
    <x v="7"/>
    <x v="7"/>
    <x v="0"/>
    <x v="4"/>
    <x v="9"/>
    <x v="0"/>
    <x v="3"/>
    <x v="7"/>
    <x v="12"/>
    <x v="19"/>
    <x v="2"/>
  </r>
  <r>
    <x v="0"/>
    <s v="Fristående"/>
    <x v="13"/>
    <x v="0"/>
    <x v="5"/>
    <x v="1"/>
    <x v="2"/>
    <x v="0"/>
    <x v="4"/>
    <x v="2"/>
    <x v="3"/>
    <x v="2"/>
    <x v="2"/>
    <x v="0"/>
    <x v="4"/>
    <x v="1"/>
    <x v="3"/>
    <x v="0"/>
    <x v="2"/>
    <x v="3"/>
    <x v="2"/>
    <x v="0"/>
    <x v="0"/>
    <x v="3"/>
    <x v="2"/>
    <x v="1"/>
    <x v="1"/>
    <x v="0"/>
    <x v="0"/>
    <x v="2"/>
    <x v="0"/>
    <x v="2"/>
    <x v="2"/>
    <x v="3"/>
    <x v="1"/>
    <x v="2"/>
    <x v="3"/>
    <x v="3"/>
    <x v="2"/>
    <x v="2"/>
    <x v="0"/>
    <x v="0"/>
    <x v="0"/>
    <x v="0"/>
    <x v="0"/>
    <x v="0"/>
    <x v="0"/>
    <x v="0"/>
    <x v="0"/>
    <x v="12"/>
    <x v="4"/>
    <x v="32"/>
    <x v="2"/>
    <x v="4"/>
    <x v="0"/>
    <x v="5"/>
    <x v="1"/>
    <x v="4"/>
    <x v="4"/>
    <x v="5"/>
  </r>
  <r>
    <x v="0"/>
    <s v="Fristående"/>
    <x v="13"/>
    <x v="0"/>
    <x v="3"/>
    <x v="1"/>
    <x v="0"/>
    <x v="2"/>
    <x v="4"/>
    <x v="2"/>
    <x v="2"/>
    <x v="0"/>
    <x v="0"/>
    <x v="3"/>
    <x v="5"/>
    <x v="3"/>
    <x v="3"/>
    <x v="2"/>
    <x v="3"/>
    <x v="2"/>
    <x v="2"/>
    <x v="0"/>
    <x v="0"/>
    <x v="2"/>
    <x v="2"/>
    <x v="3"/>
    <x v="2"/>
    <x v="3"/>
    <x v="0"/>
    <x v="3"/>
    <x v="3"/>
    <x v="3"/>
    <x v="3"/>
    <x v="2"/>
    <x v="3"/>
    <x v="2"/>
    <x v="3"/>
    <x v="3"/>
    <x v="4"/>
    <x v="2"/>
    <x v="0"/>
    <x v="0"/>
    <x v="0"/>
    <x v="0"/>
    <x v="0"/>
    <x v="0"/>
    <x v="0"/>
    <x v="0"/>
    <x v="0"/>
    <x v="7"/>
    <x v="29"/>
    <x v="23"/>
    <x v="3"/>
    <x v="3"/>
    <x v="0"/>
    <x v="4"/>
    <x v="3"/>
    <x v="17"/>
    <x v="13"/>
    <x v="4"/>
  </r>
  <r>
    <x v="0"/>
    <s v="Fristående"/>
    <x v="13"/>
    <x v="0"/>
    <x v="3"/>
    <x v="1"/>
    <x v="0"/>
    <x v="0"/>
    <x v="0"/>
    <x v="2"/>
    <x v="2"/>
    <x v="3"/>
    <x v="0"/>
    <x v="3"/>
    <x v="0"/>
    <x v="2"/>
    <x v="2"/>
    <x v="3"/>
    <x v="3"/>
    <x v="2"/>
    <x v="0"/>
    <x v="2"/>
    <x v="0"/>
    <x v="0"/>
    <x v="1"/>
    <x v="3"/>
    <x v="2"/>
    <x v="0"/>
    <x v="0"/>
    <x v="0"/>
    <x v="2"/>
    <x v="3"/>
    <x v="3"/>
    <x v="3"/>
    <x v="2"/>
    <x v="3"/>
    <x v="3"/>
    <x v="3"/>
    <x v="2"/>
    <x v="2"/>
    <x v="0"/>
    <x v="0"/>
    <x v="0"/>
    <x v="0"/>
    <x v="0"/>
    <x v="0"/>
    <x v="0"/>
    <x v="0"/>
    <x v="0"/>
    <x v="0"/>
    <x v="5"/>
    <x v="19"/>
    <x v="4"/>
    <x v="2"/>
    <x v="2"/>
    <x v="3"/>
    <x v="3"/>
    <x v="2"/>
    <x v="13"/>
    <x v="2"/>
  </r>
  <r>
    <x v="0"/>
    <s v="Fristående"/>
    <x v="13"/>
    <x v="0"/>
    <x v="3"/>
    <x v="0"/>
    <x v="0"/>
    <x v="2"/>
    <x v="2"/>
    <x v="0"/>
    <x v="0"/>
    <x v="0"/>
    <x v="0"/>
    <x v="3"/>
    <x v="0"/>
    <x v="3"/>
    <x v="3"/>
    <x v="0"/>
    <x v="2"/>
    <x v="0"/>
    <x v="5"/>
    <x v="0"/>
    <x v="0"/>
    <x v="0"/>
    <x v="4"/>
    <x v="2"/>
    <x v="0"/>
    <x v="3"/>
    <x v="0"/>
    <x v="0"/>
    <x v="2"/>
    <x v="0"/>
    <x v="2"/>
    <x v="2"/>
    <x v="2"/>
    <x v="2"/>
    <x v="3"/>
    <x v="0"/>
    <x v="0"/>
    <x v="0"/>
    <x v="0"/>
    <x v="0"/>
    <x v="0"/>
    <x v="0"/>
    <x v="0"/>
    <x v="0"/>
    <x v="0"/>
    <x v="0"/>
    <x v="0"/>
    <x v="4"/>
    <x v="0"/>
    <x v="5"/>
    <x v="2"/>
    <x v="8"/>
    <x v="0"/>
    <x v="0"/>
    <x v="4"/>
    <x v="15"/>
    <x v="3"/>
    <x v="3"/>
  </r>
  <r>
    <x v="0"/>
    <s v="Fristående"/>
    <x v="13"/>
    <x v="0"/>
    <x v="3"/>
    <x v="1"/>
    <x v="2"/>
    <x v="3"/>
    <x v="4"/>
    <x v="0"/>
    <x v="0"/>
    <x v="0"/>
    <x v="1"/>
    <x v="5"/>
    <x v="4"/>
    <x v="0"/>
    <x v="5"/>
    <x v="0"/>
    <x v="3"/>
    <x v="0"/>
    <x v="5"/>
    <x v="1"/>
    <x v="1"/>
    <x v="0"/>
    <x v="4"/>
    <x v="2"/>
    <x v="4"/>
    <x v="4"/>
    <x v="2"/>
    <x v="4"/>
    <x v="4"/>
    <x v="4"/>
    <x v="4"/>
    <x v="4"/>
    <x v="4"/>
    <x v="4"/>
    <x v="4"/>
    <x v="2"/>
    <x v="3"/>
    <x v="3"/>
    <x v="0"/>
    <x v="0"/>
    <x v="0"/>
    <x v="0"/>
    <x v="0"/>
    <x v="0"/>
    <x v="0"/>
    <x v="0"/>
    <x v="0"/>
    <x v="11"/>
    <x v="10"/>
    <x v="22"/>
    <x v="6"/>
    <x v="8"/>
    <x v="1"/>
    <x v="0"/>
    <x v="5"/>
    <x v="7"/>
    <x v="7"/>
    <x v="6"/>
  </r>
  <r>
    <x v="0"/>
    <s v="Fristående"/>
    <x v="13"/>
    <x v="0"/>
    <x v="5"/>
    <x v="1"/>
    <x v="2"/>
    <x v="0"/>
    <x v="0"/>
    <x v="1"/>
    <x v="3"/>
    <x v="0"/>
    <x v="2"/>
    <x v="0"/>
    <x v="2"/>
    <x v="0"/>
    <x v="5"/>
    <x v="2"/>
    <x v="0"/>
    <x v="0"/>
    <x v="4"/>
    <x v="0"/>
    <x v="2"/>
    <x v="2"/>
    <x v="4"/>
    <x v="3"/>
    <x v="2"/>
    <x v="0"/>
    <x v="4"/>
    <x v="0"/>
    <x v="2"/>
    <x v="2"/>
    <x v="3"/>
    <x v="4"/>
    <x v="0"/>
    <x v="0"/>
    <x v="0"/>
    <x v="0"/>
    <x v="4"/>
    <x v="0"/>
    <x v="0"/>
    <x v="0"/>
    <x v="0"/>
    <x v="0"/>
    <x v="0"/>
    <x v="0"/>
    <x v="0"/>
    <x v="0"/>
    <x v="0"/>
    <x v="2"/>
    <x v="21"/>
    <x v="15"/>
    <x v="6"/>
    <x v="7"/>
    <x v="2"/>
    <x v="3"/>
    <x v="3"/>
    <x v="15"/>
    <x v="5"/>
    <x v="6"/>
  </r>
  <r>
    <x v="0"/>
    <s v="Fristående"/>
    <x v="13"/>
    <x v="0"/>
    <x v="3"/>
    <x v="0"/>
    <x v="2"/>
    <x v="0"/>
    <x v="0"/>
    <x v="2"/>
    <x v="3"/>
    <x v="4"/>
    <x v="0"/>
    <x v="0"/>
    <x v="4"/>
    <x v="0"/>
    <x v="0"/>
    <x v="0"/>
    <x v="2"/>
    <x v="0"/>
    <x v="5"/>
    <x v="0"/>
    <x v="4"/>
    <x v="0"/>
    <x v="4"/>
    <x v="3"/>
    <x v="2"/>
    <x v="0"/>
    <x v="0"/>
    <x v="2"/>
    <x v="0"/>
    <x v="2"/>
    <x v="0"/>
    <x v="4"/>
    <x v="4"/>
    <x v="4"/>
    <x v="0"/>
    <x v="0"/>
    <x v="3"/>
    <x v="0"/>
    <x v="0"/>
    <x v="0"/>
    <x v="0"/>
    <x v="0"/>
    <x v="0"/>
    <x v="0"/>
    <x v="0"/>
    <x v="0"/>
    <x v="0"/>
    <x v="2"/>
    <x v="40"/>
    <x v="15"/>
    <x v="2"/>
    <x v="8"/>
    <x v="3"/>
    <x v="0"/>
    <x v="3"/>
    <x v="4"/>
    <x v="2"/>
    <x v="6"/>
  </r>
  <r>
    <x v="0"/>
    <s v="Fristående"/>
    <x v="13"/>
    <x v="0"/>
    <x v="3"/>
    <x v="0"/>
    <x v="3"/>
    <x v="2"/>
    <x v="0"/>
    <x v="0"/>
    <x v="3"/>
    <x v="2"/>
    <x v="4"/>
    <x v="3"/>
    <x v="5"/>
    <x v="2"/>
    <x v="3"/>
    <x v="2"/>
    <x v="2"/>
    <x v="0"/>
    <x v="5"/>
    <x v="0"/>
    <x v="0"/>
    <x v="0"/>
    <x v="1"/>
    <x v="3"/>
    <x v="2"/>
    <x v="2"/>
    <x v="0"/>
    <x v="0"/>
    <x v="2"/>
    <x v="2"/>
    <x v="0"/>
    <x v="2"/>
    <x v="1"/>
    <x v="2"/>
    <x v="3"/>
    <x v="3"/>
    <x v="0"/>
    <x v="2"/>
    <x v="0"/>
    <x v="0"/>
    <x v="0"/>
    <x v="0"/>
    <x v="0"/>
    <x v="0"/>
    <x v="0"/>
    <x v="0"/>
    <x v="0"/>
    <x v="13"/>
    <x v="17"/>
    <x v="19"/>
    <x v="4"/>
    <x v="8"/>
    <x v="0"/>
    <x v="3"/>
    <x v="3"/>
    <x v="32"/>
    <x v="2"/>
    <x v="2"/>
  </r>
  <r>
    <x v="0"/>
    <s v="Fristående"/>
    <x v="13"/>
    <x v="0"/>
    <x v="3"/>
    <x v="1"/>
    <x v="4"/>
    <x v="1"/>
    <x v="4"/>
    <x v="0"/>
    <x v="0"/>
    <x v="0"/>
    <x v="5"/>
    <x v="3"/>
    <x v="5"/>
    <x v="2"/>
    <x v="2"/>
    <x v="2"/>
    <x v="0"/>
    <x v="3"/>
    <x v="2"/>
    <x v="0"/>
    <x v="3"/>
    <x v="0"/>
    <x v="0"/>
    <x v="4"/>
    <x v="4"/>
    <x v="4"/>
    <x v="4"/>
    <x v="3"/>
    <x v="4"/>
    <x v="4"/>
    <x v="0"/>
    <x v="2"/>
    <x v="4"/>
    <x v="1"/>
    <x v="3"/>
    <x v="4"/>
    <x v="3"/>
    <x v="2"/>
    <x v="0"/>
    <x v="0"/>
    <x v="0"/>
    <x v="0"/>
    <x v="0"/>
    <x v="0"/>
    <x v="0"/>
    <x v="0"/>
    <x v="0"/>
    <x v="8"/>
    <x v="18"/>
    <x v="2"/>
    <x v="6"/>
    <x v="4"/>
    <x v="4"/>
    <x v="0"/>
    <x v="6"/>
    <x v="22"/>
    <x v="11"/>
    <x v="7"/>
  </r>
  <r>
    <x v="0"/>
    <s v="Fristående"/>
    <x v="13"/>
    <x v="0"/>
    <x v="3"/>
    <x v="1"/>
    <x v="2"/>
    <x v="3"/>
    <x v="0"/>
    <x v="3"/>
    <x v="0"/>
    <x v="4"/>
    <x v="0"/>
    <x v="5"/>
    <x v="4"/>
    <x v="4"/>
    <x v="5"/>
    <x v="2"/>
    <x v="3"/>
    <x v="2"/>
    <x v="5"/>
    <x v="0"/>
    <x v="0"/>
    <x v="2"/>
    <x v="2"/>
    <x v="2"/>
    <x v="2"/>
    <x v="0"/>
    <x v="4"/>
    <x v="2"/>
    <x v="2"/>
    <x v="0"/>
    <x v="3"/>
    <x v="4"/>
    <x v="4"/>
    <x v="4"/>
    <x v="0"/>
    <x v="4"/>
    <x v="2"/>
    <x v="0"/>
    <x v="0"/>
    <x v="0"/>
    <x v="0"/>
    <x v="0"/>
    <x v="0"/>
    <x v="0"/>
    <x v="0"/>
    <x v="0"/>
    <x v="0"/>
    <x v="12"/>
    <x v="26"/>
    <x v="18"/>
    <x v="3"/>
    <x v="13"/>
    <x v="0"/>
    <x v="4"/>
    <x v="2"/>
    <x v="10"/>
    <x v="10"/>
    <x v="6"/>
  </r>
  <r>
    <x v="0"/>
    <s v="Fristående"/>
    <x v="13"/>
    <x v="0"/>
    <x v="3"/>
    <x v="1"/>
    <x v="2"/>
    <x v="0"/>
    <x v="0"/>
    <x v="0"/>
    <x v="0"/>
    <x v="4"/>
    <x v="1"/>
    <x v="3"/>
    <x v="0"/>
    <x v="0"/>
    <x v="5"/>
    <x v="0"/>
    <x v="2"/>
    <x v="4"/>
    <x v="5"/>
    <x v="0"/>
    <x v="1"/>
    <x v="0"/>
    <x v="2"/>
    <x v="3"/>
    <x v="5"/>
    <x v="0"/>
    <x v="4"/>
    <x v="3"/>
    <x v="4"/>
    <x v="4"/>
    <x v="4"/>
    <x v="4"/>
    <x v="1"/>
    <x v="0"/>
    <x v="1"/>
    <x v="4"/>
    <x v="1"/>
    <x v="0"/>
    <x v="0"/>
    <x v="0"/>
    <x v="0"/>
    <x v="0"/>
    <x v="0"/>
    <x v="0"/>
    <x v="0"/>
    <x v="0"/>
    <x v="0"/>
    <x v="2"/>
    <x v="10"/>
    <x v="0"/>
    <x v="2"/>
    <x v="15"/>
    <x v="0"/>
    <x v="7"/>
    <x v="7"/>
    <x v="9"/>
    <x v="7"/>
    <x v="9"/>
  </r>
  <r>
    <x v="0"/>
    <s v="Fristående"/>
    <x v="13"/>
    <x v="0"/>
    <x v="3"/>
    <x v="0"/>
    <x v="0"/>
    <x v="3"/>
    <x v="2"/>
    <x v="2"/>
    <x v="0"/>
    <x v="0"/>
    <x v="4"/>
    <x v="3"/>
    <x v="0"/>
    <x v="3"/>
    <x v="0"/>
    <x v="3"/>
    <x v="2"/>
    <x v="0"/>
    <x v="0"/>
    <x v="0"/>
    <x v="0"/>
    <x v="2"/>
    <x v="2"/>
    <x v="2"/>
    <x v="2"/>
    <x v="0"/>
    <x v="0"/>
    <x v="0"/>
    <x v="2"/>
    <x v="3"/>
    <x v="3"/>
    <x v="0"/>
    <x v="0"/>
    <x v="2"/>
    <x v="0"/>
    <x v="3"/>
    <x v="2"/>
    <x v="1"/>
    <x v="0"/>
    <x v="0"/>
    <x v="0"/>
    <x v="0"/>
    <x v="0"/>
    <x v="0"/>
    <x v="0"/>
    <x v="0"/>
    <x v="0"/>
    <x v="7"/>
    <x v="19"/>
    <x v="4"/>
    <x v="5"/>
    <x v="0"/>
    <x v="0"/>
    <x v="4"/>
    <x v="2"/>
    <x v="2"/>
    <x v="13"/>
    <x v="0"/>
  </r>
  <r>
    <x v="0"/>
    <s v="Fristående"/>
    <x v="13"/>
    <x v="0"/>
    <x v="3"/>
    <x v="0"/>
    <x v="2"/>
    <x v="2"/>
    <x v="0"/>
    <x v="2"/>
    <x v="1"/>
    <x v="3"/>
    <x v="0"/>
    <x v="3"/>
    <x v="5"/>
    <x v="3"/>
    <x v="3"/>
    <x v="2"/>
    <x v="2"/>
    <x v="2"/>
    <x v="2"/>
    <x v="3"/>
    <x v="0"/>
    <x v="0"/>
    <x v="1"/>
    <x v="3"/>
    <x v="5"/>
    <x v="0"/>
    <x v="0"/>
    <x v="2"/>
    <x v="0"/>
    <x v="3"/>
    <x v="3"/>
    <x v="1"/>
    <x v="1"/>
    <x v="2"/>
    <x v="3"/>
    <x v="3"/>
    <x v="2"/>
    <x v="2"/>
    <x v="0"/>
    <x v="0"/>
    <x v="0"/>
    <x v="0"/>
    <x v="0"/>
    <x v="0"/>
    <x v="0"/>
    <x v="0"/>
    <x v="0"/>
    <x v="0"/>
    <x v="66"/>
    <x v="23"/>
    <x v="4"/>
    <x v="3"/>
    <x v="3"/>
    <x v="3"/>
    <x v="7"/>
    <x v="4"/>
    <x v="13"/>
    <x v="1"/>
  </r>
  <r>
    <x v="0"/>
    <s v="Fristående"/>
    <x v="13"/>
    <x v="0"/>
    <x v="3"/>
    <x v="1"/>
    <x v="4"/>
    <x v="3"/>
    <x v="4"/>
    <x v="0"/>
    <x v="0"/>
    <x v="4"/>
    <x v="3"/>
    <x v="4"/>
    <x v="3"/>
    <x v="4"/>
    <x v="4"/>
    <x v="0"/>
    <x v="0"/>
    <x v="0"/>
    <x v="3"/>
    <x v="4"/>
    <x v="3"/>
    <x v="0"/>
    <x v="4"/>
    <x v="4"/>
    <x v="4"/>
    <x v="4"/>
    <x v="2"/>
    <x v="4"/>
    <x v="4"/>
    <x v="4"/>
    <x v="4"/>
    <x v="4"/>
    <x v="4"/>
    <x v="4"/>
    <x v="4"/>
    <x v="2"/>
    <x v="3"/>
    <x v="3"/>
    <x v="0"/>
    <x v="0"/>
    <x v="0"/>
    <x v="0"/>
    <x v="0"/>
    <x v="0"/>
    <x v="0"/>
    <x v="0"/>
    <x v="0"/>
    <x v="8"/>
    <x v="10"/>
    <x v="10"/>
    <x v="0"/>
    <x v="6"/>
    <x v="5"/>
    <x v="0"/>
    <x v="6"/>
    <x v="7"/>
    <x v="7"/>
    <x v="6"/>
  </r>
  <r>
    <x v="0"/>
    <s v="Fristående"/>
    <x v="13"/>
    <x v="0"/>
    <x v="3"/>
    <x v="1"/>
    <x v="0"/>
    <x v="0"/>
    <x v="0"/>
    <x v="2"/>
    <x v="3"/>
    <x v="0"/>
    <x v="2"/>
    <x v="0"/>
    <x v="1"/>
    <x v="0"/>
    <x v="0"/>
    <x v="3"/>
    <x v="2"/>
    <x v="2"/>
    <x v="0"/>
    <x v="0"/>
    <x v="0"/>
    <x v="2"/>
    <x v="1"/>
    <x v="3"/>
    <x v="0"/>
    <x v="1"/>
    <x v="4"/>
    <x v="3"/>
    <x v="3"/>
    <x v="2"/>
    <x v="0"/>
    <x v="2"/>
    <x v="0"/>
    <x v="0"/>
    <x v="0"/>
    <x v="4"/>
    <x v="1"/>
    <x v="0"/>
    <x v="0"/>
    <x v="0"/>
    <x v="0"/>
    <x v="0"/>
    <x v="0"/>
    <x v="0"/>
    <x v="0"/>
    <x v="0"/>
    <x v="0"/>
    <x v="0"/>
    <x v="8"/>
    <x v="24"/>
    <x v="5"/>
    <x v="2"/>
    <x v="0"/>
    <x v="2"/>
    <x v="2"/>
    <x v="55"/>
    <x v="2"/>
    <x v="3"/>
  </r>
  <r>
    <x v="0"/>
    <s v="Fristående"/>
    <x v="13"/>
    <x v="0"/>
    <x v="3"/>
    <x v="1"/>
    <x v="0"/>
    <x v="2"/>
    <x v="2"/>
    <x v="3"/>
    <x v="2"/>
    <x v="3"/>
    <x v="0"/>
    <x v="0"/>
    <x v="5"/>
    <x v="3"/>
    <x v="3"/>
    <x v="2"/>
    <x v="4"/>
    <x v="4"/>
    <x v="4"/>
    <x v="0"/>
    <x v="0"/>
    <x v="2"/>
    <x v="1"/>
    <x v="3"/>
    <x v="0"/>
    <x v="1"/>
    <x v="4"/>
    <x v="0"/>
    <x v="3"/>
    <x v="2"/>
    <x v="3"/>
    <x v="3"/>
    <x v="2"/>
    <x v="2"/>
    <x v="0"/>
    <x v="0"/>
    <x v="1"/>
    <x v="0"/>
    <x v="0"/>
    <x v="0"/>
    <x v="0"/>
    <x v="0"/>
    <x v="0"/>
    <x v="0"/>
    <x v="0"/>
    <x v="0"/>
    <x v="0"/>
    <x v="4"/>
    <x v="9"/>
    <x v="5"/>
    <x v="9"/>
    <x v="11"/>
    <x v="0"/>
    <x v="2"/>
    <x v="2"/>
    <x v="33"/>
    <x v="5"/>
    <x v="2"/>
  </r>
  <r>
    <x v="0"/>
    <s v="Fristående"/>
    <x v="9"/>
    <x v="0"/>
    <x v="5"/>
    <x v="1"/>
    <x v="3"/>
    <x v="0"/>
    <x v="0"/>
    <x v="3"/>
    <x v="2"/>
    <x v="0"/>
    <x v="0"/>
    <x v="0"/>
    <x v="5"/>
    <x v="3"/>
    <x v="5"/>
    <x v="1"/>
    <x v="1"/>
    <x v="4"/>
    <x v="2"/>
    <x v="1"/>
    <x v="0"/>
    <x v="2"/>
    <x v="4"/>
    <x v="2"/>
    <x v="3"/>
    <x v="0"/>
    <x v="0"/>
    <x v="2"/>
    <x v="0"/>
    <x v="3"/>
    <x v="0"/>
    <x v="3"/>
    <x v="3"/>
    <x v="3"/>
    <x v="3"/>
    <x v="3"/>
    <x v="2"/>
    <x v="2"/>
    <x v="0"/>
    <x v="0"/>
    <x v="0"/>
    <x v="0"/>
    <x v="0"/>
    <x v="0"/>
    <x v="0"/>
    <x v="0"/>
    <x v="0"/>
    <x v="22"/>
    <x v="39"/>
    <x v="6"/>
    <x v="1"/>
    <x v="12"/>
    <x v="0"/>
    <x v="3"/>
    <x v="0"/>
    <x v="4"/>
    <x v="6"/>
    <x v="1"/>
  </r>
  <r>
    <x v="0"/>
    <s v="Fristående"/>
    <x v="9"/>
    <x v="0"/>
    <x v="5"/>
    <x v="1"/>
    <x v="2"/>
    <x v="0"/>
    <x v="0"/>
    <x v="0"/>
    <x v="0"/>
    <x v="0"/>
    <x v="4"/>
    <x v="0"/>
    <x v="2"/>
    <x v="0"/>
    <x v="0"/>
    <x v="3"/>
    <x v="2"/>
    <x v="3"/>
    <x v="2"/>
    <x v="0"/>
    <x v="2"/>
    <x v="0"/>
    <x v="1"/>
    <x v="2"/>
    <x v="0"/>
    <x v="0"/>
    <x v="0"/>
    <x v="2"/>
    <x v="1"/>
    <x v="0"/>
    <x v="0"/>
    <x v="3"/>
    <x v="1"/>
    <x v="0"/>
    <x v="0"/>
    <x v="0"/>
    <x v="0"/>
    <x v="2"/>
    <x v="0"/>
    <x v="0"/>
    <x v="0"/>
    <x v="0"/>
    <x v="0"/>
    <x v="0"/>
    <x v="0"/>
    <x v="0"/>
    <x v="0"/>
    <x v="2"/>
    <x v="53"/>
    <x v="7"/>
    <x v="5"/>
    <x v="4"/>
    <x v="2"/>
    <x v="3"/>
    <x v="4"/>
    <x v="4"/>
    <x v="0"/>
    <x v="5"/>
  </r>
  <r>
    <x v="0"/>
    <s v="Fristående"/>
    <x v="9"/>
    <x v="0"/>
    <x v="5"/>
    <x v="1"/>
    <x v="2"/>
    <x v="2"/>
    <x v="0"/>
    <x v="3"/>
    <x v="2"/>
    <x v="0"/>
    <x v="5"/>
    <x v="3"/>
    <x v="0"/>
    <x v="2"/>
    <x v="3"/>
    <x v="3"/>
    <x v="2"/>
    <x v="2"/>
    <x v="0"/>
    <x v="2"/>
    <x v="0"/>
    <x v="2"/>
    <x v="1"/>
    <x v="2"/>
    <x v="0"/>
    <x v="3"/>
    <x v="0"/>
    <x v="0"/>
    <x v="1"/>
    <x v="1"/>
    <x v="2"/>
    <x v="2"/>
    <x v="1"/>
    <x v="2"/>
    <x v="3"/>
    <x v="0"/>
    <x v="0"/>
    <x v="0"/>
    <x v="0"/>
    <x v="0"/>
    <x v="0"/>
    <x v="0"/>
    <x v="0"/>
    <x v="0"/>
    <x v="0"/>
    <x v="0"/>
    <x v="0"/>
    <x v="0"/>
    <x v="68"/>
    <x v="11"/>
    <x v="5"/>
    <x v="2"/>
    <x v="2"/>
    <x v="2"/>
    <x v="4"/>
    <x v="71"/>
    <x v="11"/>
    <x v="2"/>
  </r>
  <r>
    <x v="0"/>
    <s v="Fristående"/>
    <x v="9"/>
    <x v="0"/>
    <x v="5"/>
    <x v="1"/>
    <x v="3"/>
    <x v="2"/>
    <x v="0"/>
    <x v="3"/>
    <x v="2"/>
    <x v="4"/>
    <x v="4"/>
    <x v="2"/>
    <x v="5"/>
    <x v="3"/>
    <x v="4"/>
    <x v="3"/>
    <x v="4"/>
    <x v="2"/>
    <x v="2"/>
    <x v="0"/>
    <x v="4"/>
    <x v="4"/>
    <x v="2"/>
    <x v="5"/>
    <x v="3"/>
    <x v="0"/>
    <x v="4"/>
    <x v="0"/>
    <x v="0"/>
    <x v="2"/>
    <x v="5"/>
    <x v="3"/>
    <x v="1"/>
    <x v="2"/>
    <x v="0"/>
    <x v="3"/>
    <x v="0"/>
    <x v="2"/>
    <x v="0"/>
    <x v="0"/>
    <x v="0"/>
    <x v="0"/>
    <x v="0"/>
    <x v="0"/>
    <x v="0"/>
    <x v="0"/>
    <x v="0"/>
    <x v="13"/>
    <x v="94"/>
    <x v="4"/>
    <x v="7"/>
    <x v="3"/>
    <x v="3"/>
    <x v="8"/>
    <x v="2"/>
    <x v="10"/>
    <x v="16"/>
    <x v="5"/>
  </r>
  <r>
    <x v="0"/>
    <s v="Fristående"/>
    <x v="9"/>
    <x v="0"/>
    <x v="5"/>
    <x v="0"/>
    <x v="0"/>
    <x v="2"/>
    <x v="4"/>
    <x v="2"/>
    <x v="1"/>
    <x v="0"/>
    <x v="2"/>
    <x v="0"/>
    <x v="0"/>
    <x v="3"/>
    <x v="3"/>
    <x v="0"/>
    <x v="1"/>
    <x v="2"/>
    <x v="5"/>
    <x v="3"/>
    <x v="0"/>
    <x v="0"/>
    <x v="3"/>
    <x v="3"/>
    <x v="2"/>
    <x v="0"/>
    <x v="0"/>
    <x v="2"/>
    <x v="0"/>
    <x v="2"/>
    <x v="3"/>
    <x v="0"/>
    <x v="2"/>
    <x v="3"/>
    <x v="3"/>
    <x v="3"/>
    <x v="2"/>
    <x v="2"/>
    <x v="0"/>
    <x v="0"/>
    <x v="0"/>
    <x v="0"/>
    <x v="0"/>
    <x v="0"/>
    <x v="0"/>
    <x v="0"/>
    <x v="0"/>
    <x v="7"/>
    <x v="21"/>
    <x v="4"/>
    <x v="0"/>
    <x v="13"/>
    <x v="3"/>
    <x v="4"/>
    <x v="3"/>
    <x v="4"/>
    <x v="5"/>
    <x v="3"/>
  </r>
  <r>
    <x v="0"/>
    <s v="Fristående"/>
    <x v="9"/>
    <x v="0"/>
    <x v="5"/>
    <x v="1"/>
    <x v="4"/>
    <x v="0"/>
    <x v="2"/>
    <x v="4"/>
    <x v="3"/>
    <x v="2"/>
    <x v="0"/>
    <x v="0"/>
    <x v="2"/>
    <x v="3"/>
    <x v="3"/>
    <x v="3"/>
    <x v="2"/>
    <x v="4"/>
    <x v="4"/>
    <x v="0"/>
    <x v="0"/>
    <x v="2"/>
    <x v="3"/>
    <x v="2"/>
    <x v="0"/>
    <x v="0"/>
    <x v="0"/>
    <x v="0"/>
    <x v="2"/>
    <x v="3"/>
    <x v="3"/>
    <x v="3"/>
    <x v="3"/>
    <x v="0"/>
    <x v="3"/>
    <x v="3"/>
    <x v="2"/>
    <x v="2"/>
    <x v="0"/>
    <x v="0"/>
    <x v="0"/>
    <x v="0"/>
    <x v="0"/>
    <x v="0"/>
    <x v="0"/>
    <x v="0"/>
    <x v="0"/>
    <x v="9"/>
    <x v="14"/>
    <x v="6"/>
    <x v="5"/>
    <x v="11"/>
    <x v="0"/>
    <x v="6"/>
    <x v="4"/>
    <x v="2"/>
    <x v="13"/>
    <x v="1"/>
  </r>
  <r>
    <x v="0"/>
    <s v="Fristående"/>
    <x v="9"/>
    <x v="0"/>
    <x v="5"/>
    <x v="1"/>
    <x v="0"/>
    <x v="2"/>
    <x v="3"/>
    <x v="2"/>
    <x v="2"/>
    <x v="2"/>
    <x v="4"/>
    <x v="3"/>
    <x v="0"/>
    <x v="2"/>
    <x v="0"/>
    <x v="3"/>
    <x v="4"/>
    <x v="3"/>
    <x v="2"/>
    <x v="3"/>
    <x v="0"/>
    <x v="2"/>
    <x v="0"/>
    <x v="3"/>
    <x v="2"/>
    <x v="0"/>
    <x v="0"/>
    <x v="0"/>
    <x v="0"/>
    <x v="3"/>
    <x v="5"/>
    <x v="1"/>
    <x v="3"/>
    <x v="3"/>
    <x v="0"/>
    <x v="0"/>
    <x v="2"/>
    <x v="2"/>
    <x v="0"/>
    <x v="0"/>
    <x v="0"/>
    <x v="0"/>
    <x v="0"/>
    <x v="0"/>
    <x v="0"/>
    <x v="0"/>
    <x v="0"/>
    <x v="6"/>
    <x v="56"/>
    <x v="9"/>
    <x v="7"/>
    <x v="4"/>
    <x v="3"/>
    <x v="2"/>
    <x v="3"/>
    <x v="0"/>
    <x v="9"/>
    <x v="8"/>
  </r>
  <r>
    <x v="0"/>
    <s v="Fristående"/>
    <x v="9"/>
    <x v="0"/>
    <x v="5"/>
    <x v="0"/>
    <x v="2"/>
    <x v="0"/>
    <x v="0"/>
    <x v="2"/>
    <x v="3"/>
    <x v="0"/>
    <x v="0"/>
    <x v="3"/>
    <x v="0"/>
    <x v="3"/>
    <x v="3"/>
    <x v="2"/>
    <x v="2"/>
    <x v="4"/>
    <x v="0"/>
    <x v="0"/>
    <x v="0"/>
    <x v="2"/>
    <x v="1"/>
    <x v="3"/>
    <x v="2"/>
    <x v="0"/>
    <x v="0"/>
    <x v="2"/>
    <x v="0"/>
    <x v="2"/>
    <x v="2"/>
    <x v="3"/>
    <x v="0"/>
    <x v="2"/>
    <x v="0"/>
    <x v="0"/>
    <x v="0"/>
    <x v="2"/>
    <x v="0"/>
    <x v="0"/>
    <x v="0"/>
    <x v="0"/>
    <x v="0"/>
    <x v="0"/>
    <x v="0"/>
    <x v="0"/>
    <x v="0"/>
    <x v="2"/>
    <x v="3"/>
    <x v="5"/>
    <x v="4"/>
    <x v="9"/>
    <x v="0"/>
    <x v="2"/>
    <x v="3"/>
    <x v="4"/>
    <x v="4"/>
    <x v="5"/>
  </r>
  <r>
    <x v="0"/>
    <s v="Fristående"/>
    <x v="9"/>
    <x v="0"/>
    <x v="5"/>
    <x v="0"/>
    <x v="2"/>
    <x v="0"/>
    <x v="0"/>
    <x v="2"/>
    <x v="0"/>
    <x v="4"/>
    <x v="2"/>
    <x v="4"/>
    <x v="2"/>
    <x v="3"/>
    <x v="5"/>
    <x v="2"/>
    <x v="3"/>
    <x v="2"/>
    <x v="2"/>
    <x v="3"/>
    <x v="2"/>
    <x v="0"/>
    <x v="2"/>
    <x v="0"/>
    <x v="3"/>
    <x v="0"/>
    <x v="0"/>
    <x v="0"/>
    <x v="3"/>
    <x v="1"/>
    <x v="3"/>
    <x v="2"/>
    <x v="3"/>
    <x v="4"/>
    <x v="3"/>
    <x v="0"/>
    <x v="0"/>
    <x v="2"/>
    <x v="0"/>
    <x v="0"/>
    <x v="0"/>
    <x v="0"/>
    <x v="0"/>
    <x v="0"/>
    <x v="0"/>
    <x v="0"/>
    <x v="0"/>
    <x v="2"/>
    <x v="21"/>
    <x v="45"/>
    <x v="3"/>
    <x v="3"/>
    <x v="9"/>
    <x v="7"/>
    <x v="5"/>
    <x v="12"/>
    <x v="6"/>
    <x v="4"/>
  </r>
  <r>
    <x v="0"/>
    <s v="Fristående"/>
    <x v="9"/>
    <x v="0"/>
    <x v="5"/>
    <x v="1"/>
    <x v="2"/>
    <x v="0"/>
    <x v="1"/>
    <x v="0"/>
    <x v="1"/>
    <x v="0"/>
    <x v="0"/>
    <x v="0"/>
    <x v="0"/>
    <x v="0"/>
    <x v="0"/>
    <x v="2"/>
    <x v="3"/>
    <x v="1"/>
    <x v="0"/>
    <x v="1"/>
    <x v="2"/>
    <x v="2"/>
    <x v="0"/>
    <x v="2"/>
    <x v="3"/>
    <x v="5"/>
    <x v="0"/>
    <x v="3"/>
    <x v="3"/>
    <x v="1"/>
    <x v="1"/>
    <x v="4"/>
    <x v="1"/>
    <x v="0"/>
    <x v="0"/>
    <x v="0"/>
    <x v="0"/>
    <x v="2"/>
    <x v="0"/>
    <x v="0"/>
    <x v="0"/>
    <x v="0"/>
    <x v="0"/>
    <x v="0"/>
    <x v="0"/>
    <x v="0"/>
    <x v="0"/>
    <x v="2"/>
    <x v="53"/>
    <x v="0"/>
    <x v="3"/>
    <x v="17"/>
    <x v="7"/>
    <x v="2"/>
    <x v="0"/>
    <x v="62"/>
    <x v="1"/>
    <x v="9"/>
  </r>
  <r>
    <x v="0"/>
    <s v="Fristående"/>
    <x v="9"/>
    <x v="0"/>
    <x v="5"/>
    <x v="1"/>
    <x v="0"/>
    <x v="2"/>
    <x v="0"/>
    <x v="3"/>
    <x v="2"/>
    <x v="3"/>
    <x v="0"/>
    <x v="3"/>
    <x v="0"/>
    <x v="2"/>
    <x v="5"/>
    <x v="4"/>
    <x v="2"/>
    <x v="4"/>
    <x v="0"/>
    <x v="3"/>
    <x v="0"/>
    <x v="3"/>
    <x v="2"/>
    <x v="3"/>
    <x v="0"/>
    <x v="3"/>
    <x v="4"/>
    <x v="2"/>
    <x v="0"/>
    <x v="2"/>
    <x v="0"/>
    <x v="1"/>
    <x v="1"/>
    <x v="3"/>
    <x v="3"/>
    <x v="3"/>
    <x v="2"/>
    <x v="2"/>
    <x v="0"/>
    <x v="0"/>
    <x v="0"/>
    <x v="0"/>
    <x v="0"/>
    <x v="0"/>
    <x v="0"/>
    <x v="0"/>
    <x v="0"/>
    <x v="3"/>
    <x v="9"/>
    <x v="30"/>
    <x v="7"/>
    <x v="9"/>
    <x v="3"/>
    <x v="5"/>
    <x v="2"/>
    <x v="50"/>
    <x v="2"/>
    <x v="1"/>
  </r>
  <r>
    <x v="0"/>
    <s v="Fristående"/>
    <x v="9"/>
    <x v="0"/>
    <x v="5"/>
    <x v="1"/>
    <x v="2"/>
    <x v="0"/>
    <x v="4"/>
    <x v="3"/>
    <x v="3"/>
    <x v="2"/>
    <x v="4"/>
    <x v="3"/>
    <x v="0"/>
    <x v="3"/>
    <x v="3"/>
    <x v="4"/>
    <x v="3"/>
    <x v="2"/>
    <x v="4"/>
    <x v="0"/>
    <x v="4"/>
    <x v="3"/>
    <x v="1"/>
    <x v="0"/>
    <x v="0"/>
    <x v="0"/>
    <x v="4"/>
    <x v="2"/>
    <x v="0"/>
    <x v="2"/>
    <x v="3"/>
    <x v="1"/>
    <x v="3"/>
    <x v="2"/>
    <x v="0"/>
    <x v="3"/>
    <x v="2"/>
    <x v="2"/>
    <x v="0"/>
    <x v="0"/>
    <x v="0"/>
    <x v="0"/>
    <x v="0"/>
    <x v="0"/>
    <x v="0"/>
    <x v="0"/>
    <x v="0"/>
    <x v="12"/>
    <x v="56"/>
    <x v="5"/>
    <x v="9"/>
    <x v="14"/>
    <x v="3"/>
    <x v="4"/>
    <x v="0"/>
    <x v="24"/>
    <x v="5"/>
    <x v="8"/>
  </r>
  <r>
    <x v="0"/>
    <s v="Fristående"/>
    <x v="9"/>
    <x v="0"/>
    <x v="5"/>
    <x v="1"/>
    <x v="2"/>
    <x v="0"/>
    <x v="0"/>
    <x v="3"/>
    <x v="3"/>
    <x v="2"/>
    <x v="2"/>
    <x v="3"/>
    <x v="0"/>
    <x v="3"/>
    <x v="0"/>
    <x v="2"/>
    <x v="4"/>
    <x v="2"/>
    <x v="0"/>
    <x v="0"/>
    <x v="2"/>
    <x v="2"/>
    <x v="1"/>
    <x v="0"/>
    <x v="3"/>
    <x v="0"/>
    <x v="0"/>
    <x v="0"/>
    <x v="1"/>
    <x v="2"/>
    <x v="0"/>
    <x v="1"/>
    <x v="1"/>
    <x v="2"/>
    <x v="3"/>
    <x v="3"/>
    <x v="2"/>
    <x v="2"/>
    <x v="0"/>
    <x v="0"/>
    <x v="0"/>
    <x v="0"/>
    <x v="0"/>
    <x v="0"/>
    <x v="0"/>
    <x v="0"/>
    <x v="0"/>
    <x v="2"/>
    <x v="2"/>
    <x v="4"/>
    <x v="9"/>
    <x v="2"/>
    <x v="2"/>
    <x v="2"/>
    <x v="5"/>
    <x v="47"/>
    <x v="2"/>
    <x v="1"/>
  </r>
  <r>
    <x v="0"/>
    <s v="Fristående"/>
    <x v="9"/>
    <x v="0"/>
    <x v="5"/>
    <x v="0"/>
    <x v="0"/>
    <x v="1"/>
    <x v="0"/>
    <x v="0"/>
    <x v="1"/>
    <x v="4"/>
    <x v="0"/>
    <x v="5"/>
    <x v="3"/>
    <x v="0"/>
    <x v="5"/>
    <x v="2"/>
    <x v="3"/>
    <x v="2"/>
    <x v="2"/>
    <x v="4"/>
    <x v="3"/>
    <x v="2"/>
    <x v="4"/>
    <x v="2"/>
    <x v="2"/>
    <x v="3"/>
    <x v="0"/>
    <x v="3"/>
    <x v="2"/>
    <x v="2"/>
    <x v="0"/>
    <x v="2"/>
    <x v="0"/>
    <x v="0"/>
    <x v="0"/>
    <x v="0"/>
    <x v="4"/>
    <x v="0"/>
    <x v="0"/>
    <x v="0"/>
    <x v="0"/>
    <x v="0"/>
    <x v="0"/>
    <x v="0"/>
    <x v="0"/>
    <x v="0"/>
    <x v="0"/>
    <x v="16"/>
    <x v="34"/>
    <x v="38"/>
    <x v="3"/>
    <x v="3"/>
    <x v="5"/>
    <x v="3"/>
    <x v="2"/>
    <x v="6"/>
    <x v="2"/>
    <x v="3"/>
  </r>
  <r>
    <x v="0"/>
    <s v="Fristående"/>
    <x v="9"/>
    <x v="0"/>
    <x v="5"/>
    <x v="1"/>
    <x v="0"/>
    <x v="0"/>
    <x v="2"/>
    <x v="3"/>
    <x v="2"/>
    <x v="2"/>
    <x v="0"/>
    <x v="3"/>
    <x v="0"/>
    <x v="3"/>
    <x v="0"/>
    <x v="3"/>
    <x v="1"/>
    <x v="1"/>
    <x v="1"/>
    <x v="1"/>
    <x v="1"/>
    <x v="3"/>
    <x v="2"/>
    <x v="2"/>
    <x v="0"/>
    <x v="1"/>
    <x v="0"/>
    <x v="2"/>
    <x v="2"/>
    <x v="1"/>
    <x v="3"/>
    <x v="0"/>
    <x v="0"/>
    <x v="2"/>
    <x v="0"/>
    <x v="0"/>
    <x v="0"/>
    <x v="0"/>
    <x v="0"/>
    <x v="0"/>
    <x v="0"/>
    <x v="0"/>
    <x v="0"/>
    <x v="0"/>
    <x v="0"/>
    <x v="0"/>
    <x v="0"/>
    <x v="3"/>
    <x v="5"/>
    <x v="4"/>
    <x v="5"/>
    <x v="1"/>
    <x v="1"/>
    <x v="5"/>
    <x v="4"/>
    <x v="47"/>
    <x v="6"/>
    <x v="0"/>
  </r>
  <r>
    <x v="0"/>
    <s v="Fristående"/>
    <x v="9"/>
    <x v="0"/>
    <x v="5"/>
    <x v="1"/>
    <x v="0"/>
    <x v="0"/>
    <x v="2"/>
    <x v="2"/>
    <x v="2"/>
    <x v="3"/>
    <x v="0"/>
    <x v="3"/>
    <x v="0"/>
    <x v="3"/>
    <x v="0"/>
    <x v="3"/>
    <x v="1"/>
    <x v="2"/>
    <x v="2"/>
    <x v="0"/>
    <x v="2"/>
    <x v="3"/>
    <x v="2"/>
    <x v="2"/>
    <x v="0"/>
    <x v="0"/>
    <x v="0"/>
    <x v="2"/>
    <x v="0"/>
    <x v="2"/>
    <x v="3"/>
    <x v="1"/>
    <x v="3"/>
    <x v="2"/>
    <x v="3"/>
    <x v="3"/>
    <x v="2"/>
    <x v="2"/>
    <x v="0"/>
    <x v="0"/>
    <x v="0"/>
    <x v="0"/>
    <x v="0"/>
    <x v="0"/>
    <x v="0"/>
    <x v="0"/>
    <x v="0"/>
    <x v="3"/>
    <x v="5"/>
    <x v="4"/>
    <x v="5"/>
    <x v="3"/>
    <x v="2"/>
    <x v="5"/>
    <x v="4"/>
    <x v="4"/>
    <x v="5"/>
    <x v="8"/>
  </r>
  <r>
    <x v="0"/>
    <s v="Fristående"/>
    <x v="10"/>
    <x v="0"/>
    <x v="5"/>
    <x v="0"/>
    <x v="2"/>
    <x v="0"/>
    <x v="2"/>
    <x v="2"/>
    <x v="3"/>
    <x v="2"/>
    <x v="5"/>
    <x v="0"/>
    <x v="2"/>
    <x v="0"/>
    <x v="4"/>
    <x v="2"/>
    <x v="3"/>
    <x v="0"/>
    <x v="4"/>
    <x v="1"/>
    <x v="2"/>
    <x v="0"/>
    <x v="1"/>
    <x v="0"/>
    <x v="3"/>
    <x v="0"/>
    <x v="0"/>
    <x v="1"/>
    <x v="1"/>
    <x v="4"/>
    <x v="4"/>
    <x v="4"/>
    <x v="0"/>
    <x v="1"/>
    <x v="4"/>
    <x v="1"/>
    <x v="3"/>
    <x v="3"/>
    <x v="0"/>
    <x v="0"/>
    <x v="0"/>
    <x v="0"/>
    <x v="0"/>
    <x v="0"/>
    <x v="0"/>
    <x v="0"/>
    <x v="0"/>
    <x v="0"/>
    <x v="72"/>
    <x v="28"/>
    <x v="3"/>
    <x v="7"/>
    <x v="7"/>
    <x v="3"/>
    <x v="5"/>
    <x v="4"/>
    <x v="7"/>
    <x v="6"/>
  </r>
  <r>
    <x v="0"/>
    <s v="Fristående"/>
    <x v="9"/>
    <x v="0"/>
    <x v="5"/>
    <x v="0"/>
    <x v="2"/>
    <x v="0"/>
    <x v="0"/>
    <x v="2"/>
    <x v="0"/>
    <x v="0"/>
    <x v="0"/>
    <x v="0"/>
    <x v="1"/>
    <x v="3"/>
    <x v="5"/>
    <x v="3"/>
    <x v="3"/>
    <x v="0"/>
    <x v="5"/>
    <x v="2"/>
    <x v="2"/>
    <x v="2"/>
    <x v="1"/>
    <x v="0"/>
    <x v="3"/>
    <x v="5"/>
    <x v="5"/>
    <x v="3"/>
    <x v="3"/>
    <x v="0"/>
    <x v="2"/>
    <x v="2"/>
    <x v="2"/>
    <x v="0"/>
    <x v="2"/>
    <x v="4"/>
    <x v="4"/>
    <x v="4"/>
    <x v="0"/>
    <x v="0"/>
    <x v="0"/>
    <x v="0"/>
    <x v="0"/>
    <x v="0"/>
    <x v="0"/>
    <x v="0"/>
    <x v="0"/>
    <x v="2"/>
    <x v="24"/>
    <x v="56"/>
    <x v="4"/>
    <x v="8"/>
    <x v="7"/>
    <x v="2"/>
    <x v="5"/>
    <x v="43"/>
    <x v="3"/>
    <x v="3"/>
  </r>
  <r>
    <x v="0"/>
    <s v="Fristående"/>
    <x v="9"/>
    <x v="0"/>
    <x v="5"/>
    <x v="0"/>
    <x v="0"/>
    <x v="4"/>
    <x v="2"/>
    <x v="3"/>
    <x v="4"/>
    <x v="3"/>
    <x v="0"/>
    <x v="3"/>
    <x v="0"/>
    <x v="3"/>
    <x v="0"/>
    <x v="3"/>
    <x v="3"/>
    <x v="4"/>
    <x v="0"/>
    <x v="0"/>
    <x v="0"/>
    <x v="3"/>
    <x v="2"/>
    <x v="3"/>
    <x v="0"/>
    <x v="1"/>
    <x v="1"/>
    <x v="2"/>
    <x v="0"/>
    <x v="2"/>
    <x v="3"/>
    <x v="3"/>
    <x v="1"/>
    <x v="2"/>
    <x v="3"/>
    <x v="0"/>
    <x v="0"/>
    <x v="2"/>
    <x v="0"/>
    <x v="0"/>
    <x v="0"/>
    <x v="0"/>
    <x v="0"/>
    <x v="0"/>
    <x v="0"/>
    <x v="0"/>
    <x v="0"/>
    <x v="5"/>
    <x v="50"/>
    <x v="4"/>
    <x v="4"/>
    <x v="9"/>
    <x v="0"/>
    <x v="5"/>
    <x v="2"/>
    <x v="4"/>
    <x v="5"/>
    <x v="5"/>
  </r>
  <r>
    <x v="0"/>
    <s v="Fristående"/>
    <x v="14"/>
    <x v="0"/>
    <x v="3"/>
    <x v="1"/>
    <x v="0"/>
    <x v="0"/>
    <x v="2"/>
    <x v="3"/>
    <x v="2"/>
    <x v="2"/>
    <x v="0"/>
    <x v="3"/>
    <x v="2"/>
    <x v="0"/>
    <x v="0"/>
    <x v="2"/>
    <x v="3"/>
    <x v="2"/>
    <x v="0"/>
    <x v="0"/>
    <x v="0"/>
    <x v="2"/>
    <x v="1"/>
    <x v="3"/>
    <x v="2"/>
    <x v="0"/>
    <x v="4"/>
    <x v="0"/>
    <x v="2"/>
    <x v="2"/>
    <x v="3"/>
    <x v="2"/>
    <x v="4"/>
    <x v="2"/>
    <x v="2"/>
    <x v="0"/>
    <x v="2"/>
    <x v="2"/>
    <x v="0"/>
    <x v="0"/>
    <x v="0"/>
    <x v="0"/>
    <x v="0"/>
    <x v="0"/>
    <x v="0"/>
    <x v="0"/>
    <x v="0"/>
    <x v="3"/>
    <x v="5"/>
    <x v="0"/>
    <x v="3"/>
    <x v="2"/>
    <x v="0"/>
    <x v="2"/>
    <x v="3"/>
    <x v="15"/>
    <x v="5"/>
    <x v="7"/>
  </r>
  <r>
    <x v="0"/>
    <s v="Fristående"/>
    <x v="14"/>
    <x v="0"/>
    <x v="3"/>
    <x v="0"/>
    <x v="3"/>
    <x v="4"/>
    <x v="0"/>
    <x v="3"/>
    <x v="4"/>
    <x v="2"/>
    <x v="4"/>
    <x v="3"/>
    <x v="0"/>
    <x v="3"/>
    <x v="0"/>
    <x v="3"/>
    <x v="4"/>
    <x v="3"/>
    <x v="2"/>
    <x v="3"/>
    <x v="0"/>
    <x v="2"/>
    <x v="1"/>
    <x v="2"/>
    <x v="2"/>
    <x v="0"/>
    <x v="0"/>
    <x v="2"/>
    <x v="3"/>
    <x v="2"/>
    <x v="0"/>
    <x v="0"/>
    <x v="2"/>
    <x v="3"/>
    <x v="3"/>
    <x v="3"/>
    <x v="2"/>
    <x v="2"/>
    <x v="0"/>
    <x v="0"/>
    <x v="0"/>
    <x v="0"/>
    <x v="0"/>
    <x v="0"/>
    <x v="0"/>
    <x v="0"/>
    <x v="0"/>
    <x v="20"/>
    <x v="62"/>
    <x v="4"/>
    <x v="7"/>
    <x v="4"/>
    <x v="3"/>
    <x v="2"/>
    <x v="2"/>
    <x v="25"/>
    <x v="2"/>
    <x v="3"/>
  </r>
  <r>
    <x v="0"/>
    <s v="Fristående"/>
    <x v="14"/>
    <x v="0"/>
    <x v="3"/>
    <x v="1"/>
    <x v="4"/>
    <x v="0"/>
    <x v="0"/>
    <x v="0"/>
    <x v="3"/>
    <x v="0"/>
    <x v="0"/>
    <x v="0"/>
    <x v="0"/>
    <x v="0"/>
    <x v="0"/>
    <x v="2"/>
    <x v="0"/>
    <x v="2"/>
    <x v="0"/>
    <x v="0"/>
    <x v="4"/>
    <x v="2"/>
    <x v="4"/>
    <x v="2"/>
    <x v="3"/>
    <x v="0"/>
    <x v="0"/>
    <x v="2"/>
    <x v="2"/>
    <x v="4"/>
    <x v="2"/>
    <x v="2"/>
    <x v="2"/>
    <x v="2"/>
    <x v="0"/>
    <x v="2"/>
    <x v="0"/>
    <x v="0"/>
    <x v="0"/>
    <x v="0"/>
    <x v="0"/>
    <x v="0"/>
    <x v="0"/>
    <x v="0"/>
    <x v="0"/>
    <x v="0"/>
    <x v="0"/>
    <x v="12"/>
    <x v="24"/>
    <x v="0"/>
    <x v="6"/>
    <x v="2"/>
    <x v="3"/>
    <x v="3"/>
    <x v="0"/>
    <x v="0"/>
    <x v="8"/>
    <x v="3"/>
  </r>
  <r>
    <x v="0"/>
    <s v="Fristående"/>
    <x v="14"/>
    <x v="0"/>
    <x v="3"/>
    <x v="1"/>
    <x v="0"/>
    <x v="4"/>
    <x v="2"/>
    <x v="4"/>
    <x v="2"/>
    <x v="3"/>
    <x v="4"/>
    <x v="3"/>
    <x v="0"/>
    <x v="2"/>
    <x v="4"/>
    <x v="2"/>
    <x v="1"/>
    <x v="0"/>
    <x v="2"/>
    <x v="3"/>
    <x v="0"/>
    <x v="3"/>
    <x v="1"/>
    <x v="3"/>
    <x v="2"/>
    <x v="0"/>
    <x v="0"/>
    <x v="0"/>
    <x v="0"/>
    <x v="3"/>
    <x v="2"/>
    <x v="1"/>
    <x v="0"/>
    <x v="3"/>
    <x v="0"/>
    <x v="0"/>
    <x v="2"/>
    <x v="2"/>
    <x v="0"/>
    <x v="0"/>
    <x v="0"/>
    <x v="0"/>
    <x v="0"/>
    <x v="0"/>
    <x v="0"/>
    <x v="0"/>
    <x v="0"/>
    <x v="5"/>
    <x v="63"/>
    <x v="39"/>
    <x v="3"/>
    <x v="5"/>
    <x v="3"/>
    <x v="4"/>
    <x v="3"/>
    <x v="0"/>
    <x v="15"/>
    <x v="8"/>
  </r>
  <r>
    <x v="0"/>
    <s v="Fristående"/>
    <x v="14"/>
    <x v="0"/>
    <x v="3"/>
    <x v="0"/>
    <x v="2"/>
    <x v="2"/>
    <x v="0"/>
    <x v="2"/>
    <x v="2"/>
    <x v="2"/>
    <x v="4"/>
    <x v="3"/>
    <x v="2"/>
    <x v="3"/>
    <x v="0"/>
    <x v="3"/>
    <x v="3"/>
    <x v="2"/>
    <x v="2"/>
    <x v="0"/>
    <x v="0"/>
    <x v="3"/>
    <x v="2"/>
    <x v="3"/>
    <x v="0"/>
    <x v="0"/>
    <x v="0"/>
    <x v="2"/>
    <x v="2"/>
    <x v="0"/>
    <x v="4"/>
    <x v="2"/>
    <x v="1"/>
    <x v="2"/>
    <x v="0"/>
    <x v="3"/>
    <x v="4"/>
    <x v="2"/>
    <x v="0"/>
    <x v="0"/>
    <x v="0"/>
    <x v="0"/>
    <x v="0"/>
    <x v="0"/>
    <x v="0"/>
    <x v="0"/>
    <x v="0"/>
    <x v="0"/>
    <x v="56"/>
    <x v="6"/>
    <x v="4"/>
    <x v="3"/>
    <x v="0"/>
    <x v="5"/>
    <x v="2"/>
    <x v="0"/>
    <x v="12"/>
    <x v="2"/>
  </r>
  <r>
    <x v="0"/>
    <s v="Fristående"/>
    <x v="14"/>
    <x v="0"/>
    <x v="3"/>
    <x v="0"/>
    <x v="2"/>
    <x v="2"/>
    <x v="4"/>
    <x v="2"/>
    <x v="2"/>
    <x v="3"/>
    <x v="0"/>
    <x v="3"/>
    <x v="0"/>
    <x v="3"/>
    <x v="1"/>
    <x v="3"/>
    <x v="3"/>
    <x v="2"/>
    <x v="0"/>
    <x v="0"/>
    <x v="0"/>
    <x v="2"/>
    <x v="0"/>
    <x v="3"/>
    <x v="2"/>
    <x v="0"/>
    <x v="0"/>
    <x v="2"/>
    <x v="0"/>
    <x v="2"/>
    <x v="5"/>
    <x v="0"/>
    <x v="0"/>
    <x v="1"/>
    <x v="0"/>
    <x v="0"/>
    <x v="0"/>
    <x v="0"/>
    <x v="0"/>
    <x v="0"/>
    <x v="0"/>
    <x v="0"/>
    <x v="0"/>
    <x v="0"/>
    <x v="0"/>
    <x v="0"/>
    <x v="0"/>
    <x v="9"/>
    <x v="5"/>
    <x v="40"/>
    <x v="4"/>
    <x v="2"/>
    <x v="0"/>
    <x v="2"/>
    <x v="3"/>
    <x v="4"/>
    <x v="16"/>
    <x v="0"/>
  </r>
  <r>
    <x v="0"/>
    <s v="Fristående"/>
    <x v="14"/>
    <x v="0"/>
    <x v="3"/>
    <x v="0"/>
    <x v="2"/>
    <x v="2"/>
    <x v="1"/>
    <x v="3"/>
    <x v="2"/>
    <x v="3"/>
    <x v="0"/>
    <x v="3"/>
    <x v="0"/>
    <x v="2"/>
    <x v="3"/>
    <x v="2"/>
    <x v="2"/>
    <x v="1"/>
    <x v="0"/>
    <x v="0"/>
    <x v="0"/>
    <x v="2"/>
    <x v="2"/>
    <x v="2"/>
    <x v="3"/>
    <x v="0"/>
    <x v="0"/>
    <x v="0"/>
    <x v="2"/>
    <x v="2"/>
    <x v="2"/>
    <x v="3"/>
    <x v="3"/>
    <x v="3"/>
    <x v="3"/>
    <x v="3"/>
    <x v="2"/>
    <x v="2"/>
    <x v="0"/>
    <x v="0"/>
    <x v="0"/>
    <x v="0"/>
    <x v="0"/>
    <x v="0"/>
    <x v="0"/>
    <x v="0"/>
    <x v="0"/>
    <x v="16"/>
    <x v="9"/>
    <x v="11"/>
    <x v="4"/>
    <x v="17"/>
    <x v="0"/>
    <x v="4"/>
    <x v="0"/>
    <x v="2"/>
    <x v="4"/>
    <x v="1"/>
  </r>
  <r>
    <x v="0"/>
    <s v="Fristående"/>
    <x v="14"/>
    <x v="0"/>
    <x v="3"/>
    <x v="1"/>
    <x v="4"/>
    <x v="2"/>
    <x v="0"/>
    <x v="3"/>
    <x v="2"/>
    <x v="0"/>
    <x v="0"/>
    <x v="2"/>
    <x v="5"/>
    <x v="2"/>
    <x v="2"/>
    <x v="2"/>
    <x v="2"/>
    <x v="2"/>
    <x v="2"/>
    <x v="0"/>
    <x v="0"/>
    <x v="3"/>
    <x v="1"/>
    <x v="3"/>
    <x v="2"/>
    <x v="3"/>
    <x v="4"/>
    <x v="2"/>
    <x v="0"/>
    <x v="3"/>
    <x v="2"/>
    <x v="1"/>
    <x v="3"/>
    <x v="3"/>
    <x v="0"/>
    <x v="4"/>
    <x v="2"/>
    <x v="2"/>
    <x v="0"/>
    <x v="0"/>
    <x v="0"/>
    <x v="0"/>
    <x v="0"/>
    <x v="0"/>
    <x v="0"/>
    <x v="0"/>
    <x v="0"/>
    <x v="9"/>
    <x v="39"/>
    <x v="27"/>
    <x v="4"/>
    <x v="3"/>
    <x v="0"/>
    <x v="4"/>
    <x v="3"/>
    <x v="50"/>
    <x v="15"/>
    <x v="8"/>
  </r>
  <r>
    <x v="0"/>
    <s v="Fristående"/>
    <x v="14"/>
    <x v="0"/>
    <x v="3"/>
    <x v="1"/>
    <x v="0"/>
    <x v="0"/>
    <x v="4"/>
    <x v="3"/>
    <x v="3"/>
    <x v="0"/>
    <x v="0"/>
    <x v="0"/>
    <x v="0"/>
    <x v="0"/>
    <x v="0"/>
    <x v="0"/>
    <x v="3"/>
    <x v="0"/>
    <x v="2"/>
    <x v="0"/>
    <x v="1"/>
    <x v="0"/>
    <x v="1"/>
    <x v="3"/>
    <x v="2"/>
    <x v="0"/>
    <x v="0"/>
    <x v="2"/>
    <x v="0"/>
    <x v="0"/>
    <x v="2"/>
    <x v="0"/>
    <x v="4"/>
    <x v="2"/>
    <x v="0"/>
    <x v="1"/>
    <x v="2"/>
    <x v="0"/>
    <x v="0"/>
    <x v="0"/>
    <x v="0"/>
    <x v="0"/>
    <x v="0"/>
    <x v="0"/>
    <x v="0"/>
    <x v="0"/>
    <x v="0"/>
    <x v="9"/>
    <x v="29"/>
    <x v="0"/>
    <x v="6"/>
    <x v="5"/>
    <x v="0"/>
    <x v="3"/>
    <x v="3"/>
    <x v="4"/>
    <x v="3"/>
    <x v="6"/>
  </r>
  <r>
    <x v="0"/>
    <s v="Fristående"/>
    <x v="14"/>
    <x v="0"/>
    <x v="3"/>
    <x v="0"/>
    <x v="3"/>
    <x v="4"/>
    <x v="0"/>
    <x v="4"/>
    <x v="4"/>
    <x v="4"/>
    <x v="4"/>
    <x v="2"/>
    <x v="5"/>
    <x v="3"/>
    <x v="0"/>
    <x v="3"/>
    <x v="2"/>
    <x v="3"/>
    <x v="2"/>
    <x v="3"/>
    <x v="4"/>
    <x v="4"/>
    <x v="3"/>
    <x v="5"/>
    <x v="5"/>
    <x v="0"/>
    <x v="0"/>
    <x v="2"/>
    <x v="0"/>
    <x v="3"/>
    <x v="3"/>
    <x v="1"/>
    <x v="3"/>
    <x v="3"/>
    <x v="3"/>
    <x v="3"/>
    <x v="2"/>
    <x v="2"/>
    <x v="0"/>
    <x v="0"/>
    <x v="0"/>
    <x v="0"/>
    <x v="0"/>
    <x v="0"/>
    <x v="0"/>
    <x v="0"/>
    <x v="0"/>
    <x v="20"/>
    <x v="15"/>
    <x v="23"/>
    <x v="5"/>
    <x v="4"/>
    <x v="8"/>
    <x v="9"/>
    <x v="9"/>
    <x v="4"/>
    <x v="13"/>
    <x v="8"/>
  </r>
  <r>
    <x v="0"/>
    <s v="Fristående"/>
    <x v="14"/>
    <x v="0"/>
    <x v="3"/>
    <x v="1"/>
    <x v="0"/>
    <x v="0"/>
    <x v="2"/>
    <x v="2"/>
    <x v="3"/>
    <x v="0"/>
    <x v="0"/>
    <x v="0"/>
    <x v="0"/>
    <x v="3"/>
    <x v="3"/>
    <x v="3"/>
    <x v="2"/>
    <x v="2"/>
    <x v="2"/>
    <x v="0"/>
    <x v="0"/>
    <x v="2"/>
    <x v="2"/>
    <x v="3"/>
    <x v="2"/>
    <x v="0"/>
    <x v="0"/>
    <x v="2"/>
    <x v="0"/>
    <x v="2"/>
    <x v="0"/>
    <x v="2"/>
    <x v="1"/>
    <x v="2"/>
    <x v="0"/>
    <x v="0"/>
    <x v="2"/>
    <x v="2"/>
    <x v="0"/>
    <x v="0"/>
    <x v="0"/>
    <x v="0"/>
    <x v="0"/>
    <x v="0"/>
    <x v="0"/>
    <x v="0"/>
    <x v="0"/>
    <x v="3"/>
    <x v="3"/>
    <x v="4"/>
    <x v="5"/>
    <x v="3"/>
    <x v="0"/>
    <x v="4"/>
    <x v="3"/>
    <x v="4"/>
    <x v="2"/>
    <x v="2"/>
  </r>
  <r>
    <x v="0"/>
    <s v="Fristående"/>
    <x v="14"/>
    <x v="0"/>
    <x v="3"/>
    <x v="1"/>
    <x v="0"/>
    <x v="0"/>
    <x v="0"/>
    <x v="2"/>
    <x v="3"/>
    <x v="2"/>
    <x v="0"/>
    <x v="0"/>
    <x v="0"/>
    <x v="3"/>
    <x v="0"/>
    <x v="3"/>
    <x v="2"/>
    <x v="2"/>
    <x v="2"/>
    <x v="0"/>
    <x v="0"/>
    <x v="2"/>
    <x v="2"/>
    <x v="3"/>
    <x v="2"/>
    <x v="0"/>
    <x v="0"/>
    <x v="2"/>
    <x v="0"/>
    <x v="2"/>
    <x v="3"/>
    <x v="2"/>
    <x v="1"/>
    <x v="3"/>
    <x v="3"/>
    <x v="4"/>
    <x v="2"/>
    <x v="2"/>
    <x v="0"/>
    <x v="0"/>
    <x v="0"/>
    <x v="0"/>
    <x v="0"/>
    <x v="0"/>
    <x v="0"/>
    <x v="0"/>
    <x v="0"/>
    <x v="0"/>
    <x v="12"/>
    <x v="6"/>
    <x v="5"/>
    <x v="3"/>
    <x v="0"/>
    <x v="4"/>
    <x v="3"/>
    <x v="4"/>
    <x v="5"/>
    <x v="2"/>
  </r>
  <r>
    <x v="0"/>
    <s v="Fristående"/>
    <x v="14"/>
    <x v="0"/>
    <x v="3"/>
    <x v="1"/>
    <x v="2"/>
    <x v="2"/>
    <x v="4"/>
    <x v="2"/>
    <x v="2"/>
    <x v="2"/>
    <x v="4"/>
    <x v="3"/>
    <x v="0"/>
    <x v="3"/>
    <x v="1"/>
    <x v="3"/>
    <x v="2"/>
    <x v="2"/>
    <x v="1"/>
    <x v="0"/>
    <x v="1"/>
    <x v="0"/>
    <x v="4"/>
    <x v="3"/>
    <x v="2"/>
    <x v="2"/>
    <x v="4"/>
    <x v="0"/>
    <x v="2"/>
    <x v="2"/>
    <x v="2"/>
    <x v="0"/>
    <x v="0"/>
    <x v="2"/>
    <x v="2"/>
    <x v="2"/>
    <x v="0"/>
    <x v="0"/>
    <x v="0"/>
    <x v="0"/>
    <x v="0"/>
    <x v="0"/>
    <x v="0"/>
    <x v="0"/>
    <x v="0"/>
    <x v="0"/>
    <x v="0"/>
    <x v="9"/>
    <x v="56"/>
    <x v="40"/>
    <x v="5"/>
    <x v="20"/>
    <x v="0"/>
    <x v="0"/>
    <x v="3"/>
    <x v="37"/>
    <x v="4"/>
    <x v="0"/>
  </r>
  <r>
    <x v="0"/>
    <s v="Fristående"/>
    <x v="14"/>
    <x v="0"/>
    <x v="3"/>
    <x v="0"/>
    <x v="0"/>
    <x v="2"/>
    <x v="0"/>
    <x v="3"/>
    <x v="2"/>
    <x v="2"/>
    <x v="0"/>
    <x v="3"/>
    <x v="0"/>
    <x v="0"/>
    <x v="3"/>
    <x v="2"/>
    <x v="2"/>
    <x v="3"/>
    <x v="0"/>
    <x v="0"/>
    <x v="0"/>
    <x v="2"/>
    <x v="1"/>
    <x v="3"/>
    <x v="0"/>
    <x v="0"/>
    <x v="0"/>
    <x v="0"/>
    <x v="2"/>
    <x v="2"/>
    <x v="2"/>
    <x v="3"/>
    <x v="1"/>
    <x v="2"/>
    <x v="0"/>
    <x v="0"/>
    <x v="0"/>
    <x v="2"/>
    <x v="0"/>
    <x v="0"/>
    <x v="0"/>
    <x v="0"/>
    <x v="0"/>
    <x v="0"/>
    <x v="0"/>
    <x v="0"/>
    <x v="0"/>
    <x v="3"/>
    <x v="5"/>
    <x v="14"/>
    <x v="4"/>
    <x v="10"/>
    <x v="0"/>
    <x v="2"/>
    <x v="2"/>
    <x v="2"/>
    <x v="4"/>
    <x v="5"/>
  </r>
  <r>
    <x v="0"/>
    <s v="Fristående"/>
    <x v="14"/>
    <x v="0"/>
    <x v="3"/>
    <x v="1"/>
    <x v="2"/>
    <x v="3"/>
    <x v="0"/>
    <x v="2"/>
    <x v="0"/>
    <x v="0"/>
    <x v="2"/>
    <x v="0"/>
    <x v="1"/>
    <x v="3"/>
    <x v="0"/>
    <x v="3"/>
    <x v="2"/>
    <x v="2"/>
    <x v="0"/>
    <x v="0"/>
    <x v="0"/>
    <x v="0"/>
    <x v="1"/>
    <x v="3"/>
    <x v="2"/>
    <x v="0"/>
    <x v="4"/>
    <x v="0"/>
    <x v="2"/>
    <x v="2"/>
    <x v="3"/>
    <x v="0"/>
    <x v="4"/>
    <x v="2"/>
    <x v="0"/>
    <x v="0"/>
    <x v="2"/>
    <x v="2"/>
    <x v="0"/>
    <x v="0"/>
    <x v="0"/>
    <x v="0"/>
    <x v="0"/>
    <x v="0"/>
    <x v="0"/>
    <x v="0"/>
    <x v="0"/>
    <x v="12"/>
    <x v="30"/>
    <x v="54"/>
    <x v="5"/>
    <x v="2"/>
    <x v="0"/>
    <x v="3"/>
    <x v="3"/>
    <x v="15"/>
    <x v="5"/>
    <x v="6"/>
  </r>
  <r>
    <x v="0"/>
    <s v="Fristående"/>
    <x v="14"/>
    <x v="0"/>
    <x v="3"/>
    <x v="1"/>
    <x v="4"/>
    <x v="2"/>
    <x v="2"/>
    <x v="3"/>
    <x v="1"/>
    <x v="2"/>
    <x v="2"/>
    <x v="3"/>
    <x v="0"/>
    <x v="2"/>
    <x v="0"/>
    <x v="3"/>
    <x v="2"/>
    <x v="3"/>
    <x v="2"/>
    <x v="0"/>
    <x v="0"/>
    <x v="2"/>
    <x v="4"/>
    <x v="2"/>
    <x v="2"/>
    <x v="0"/>
    <x v="0"/>
    <x v="2"/>
    <x v="2"/>
    <x v="1"/>
    <x v="4"/>
    <x v="2"/>
    <x v="4"/>
    <x v="2"/>
    <x v="0"/>
    <x v="4"/>
    <x v="2"/>
    <x v="2"/>
    <x v="0"/>
    <x v="0"/>
    <x v="0"/>
    <x v="0"/>
    <x v="0"/>
    <x v="0"/>
    <x v="0"/>
    <x v="0"/>
    <x v="0"/>
    <x v="7"/>
    <x v="11"/>
    <x v="9"/>
    <x v="5"/>
    <x v="4"/>
    <x v="0"/>
    <x v="3"/>
    <x v="2"/>
    <x v="0"/>
    <x v="7"/>
    <x v="7"/>
  </r>
  <r>
    <x v="0"/>
    <s v="Fristående"/>
    <x v="14"/>
    <x v="0"/>
    <x v="3"/>
    <x v="1"/>
    <x v="2"/>
    <x v="2"/>
    <x v="0"/>
    <x v="3"/>
    <x v="1"/>
    <x v="0"/>
    <x v="0"/>
    <x v="3"/>
    <x v="0"/>
    <x v="3"/>
    <x v="0"/>
    <x v="3"/>
    <x v="2"/>
    <x v="3"/>
    <x v="0"/>
    <x v="0"/>
    <x v="0"/>
    <x v="2"/>
    <x v="4"/>
    <x v="2"/>
    <x v="2"/>
    <x v="0"/>
    <x v="3"/>
    <x v="0"/>
    <x v="3"/>
    <x v="1"/>
    <x v="4"/>
    <x v="2"/>
    <x v="4"/>
    <x v="2"/>
    <x v="0"/>
    <x v="2"/>
    <x v="4"/>
    <x v="0"/>
    <x v="0"/>
    <x v="0"/>
    <x v="0"/>
    <x v="0"/>
    <x v="0"/>
    <x v="0"/>
    <x v="0"/>
    <x v="0"/>
    <x v="0"/>
    <x v="0"/>
    <x v="26"/>
    <x v="4"/>
    <x v="5"/>
    <x v="10"/>
    <x v="0"/>
    <x v="3"/>
    <x v="2"/>
    <x v="5"/>
    <x v="7"/>
    <x v="7"/>
  </r>
  <r>
    <x v="0"/>
    <s v="Fristående"/>
    <x v="14"/>
    <x v="0"/>
    <x v="3"/>
    <x v="0"/>
    <x v="0"/>
    <x v="2"/>
    <x v="4"/>
    <x v="2"/>
    <x v="1"/>
    <x v="2"/>
    <x v="0"/>
    <x v="3"/>
    <x v="0"/>
    <x v="3"/>
    <x v="3"/>
    <x v="2"/>
    <x v="3"/>
    <x v="3"/>
    <x v="0"/>
    <x v="0"/>
    <x v="0"/>
    <x v="2"/>
    <x v="2"/>
    <x v="2"/>
    <x v="0"/>
    <x v="0"/>
    <x v="0"/>
    <x v="0"/>
    <x v="2"/>
    <x v="2"/>
    <x v="0"/>
    <x v="3"/>
    <x v="1"/>
    <x v="2"/>
    <x v="0"/>
    <x v="4"/>
    <x v="0"/>
    <x v="2"/>
    <x v="0"/>
    <x v="0"/>
    <x v="0"/>
    <x v="0"/>
    <x v="0"/>
    <x v="0"/>
    <x v="0"/>
    <x v="0"/>
    <x v="0"/>
    <x v="7"/>
    <x v="40"/>
    <x v="5"/>
    <x v="3"/>
    <x v="10"/>
    <x v="0"/>
    <x v="4"/>
    <x v="4"/>
    <x v="2"/>
    <x v="2"/>
    <x v="5"/>
  </r>
  <r>
    <x v="0"/>
    <s v="Fristående"/>
    <x v="14"/>
    <x v="0"/>
    <x v="3"/>
    <x v="1"/>
    <x v="0"/>
    <x v="0"/>
    <x v="0"/>
    <x v="2"/>
    <x v="3"/>
    <x v="0"/>
    <x v="2"/>
    <x v="0"/>
    <x v="0"/>
    <x v="0"/>
    <x v="5"/>
    <x v="3"/>
    <x v="1"/>
    <x v="2"/>
    <x v="5"/>
    <x v="0"/>
    <x v="0"/>
    <x v="0"/>
    <x v="4"/>
    <x v="2"/>
    <x v="0"/>
    <x v="4"/>
    <x v="3"/>
    <x v="3"/>
    <x v="3"/>
    <x v="4"/>
    <x v="5"/>
    <x v="2"/>
    <x v="4"/>
    <x v="2"/>
    <x v="2"/>
    <x v="4"/>
    <x v="0"/>
    <x v="0"/>
    <x v="0"/>
    <x v="0"/>
    <x v="0"/>
    <x v="0"/>
    <x v="0"/>
    <x v="0"/>
    <x v="0"/>
    <x v="0"/>
    <x v="0"/>
    <x v="0"/>
    <x v="8"/>
    <x v="7"/>
    <x v="5"/>
    <x v="13"/>
    <x v="0"/>
    <x v="0"/>
    <x v="4"/>
    <x v="43"/>
    <x v="18"/>
    <x v="7"/>
  </r>
  <r>
    <x v="0"/>
    <s v="Fristående"/>
    <x v="14"/>
    <x v="0"/>
    <x v="0"/>
    <x v="1"/>
    <x v="0"/>
    <x v="0"/>
    <x v="2"/>
    <x v="2"/>
    <x v="2"/>
    <x v="3"/>
    <x v="4"/>
    <x v="0"/>
    <x v="0"/>
    <x v="3"/>
    <x v="3"/>
    <x v="3"/>
    <x v="2"/>
    <x v="3"/>
    <x v="2"/>
    <x v="0"/>
    <x v="0"/>
    <x v="2"/>
    <x v="2"/>
    <x v="2"/>
    <x v="2"/>
    <x v="3"/>
    <x v="0"/>
    <x v="0"/>
    <x v="2"/>
    <x v="2"/>
    <x v="0"/>
    <x v="3"/>
    <x v="1"/>
    <x v="2"/>
    <x v="0"/>
    <x v="4"/>
    <x v="0"/>
    <x v="0"/>
    <x v="0"/>
    <x v="0"/>
    <x v="0"/>
    <x v="0"/>
    <x v="0"/>
    <x v="0"/>
    <x v="0"/>
    <x v="0"/>
    <x v="0"/>
    <x v="3"/>
    <x v="35"/>
    <x v="4"/>
    <x v="5"/>
    <x v="4"/>
    <x v="0"/>
    <x v="4"/>
    <x v="2"/>
    <x v="15"/>
    <x v="2"/>
    <x v="5"/>
  </r>
  <r>
    <x v="0"/>
    <s v="Fristående"/>
    <x v="14"/>
    <x v="0"/>
    <x v="0"/>
    <x v="1"/>
    <x v="4"/>
    <x v="1"/>
    <x v="0"/>
    <x v="2"/>
    <x v="3"/>
    <x v="2"/>
    <x v="0"/>
    <x v="0"/>
    <x v="4"/>
    <x v="3"/>
    <x v="3"/>
    <x v="2"/>
    <x v="3"/>
    <x v="0"/>
    <x v="0"/>
    <x v="4"/>
    <x v="3"/>
    <x v="0"/>
    <x v="4"/>
    <x v="0"/>
    <x v="3"/>
    <x v="2"/>
    <x v="3"/>
    <x v="3"/>
    <x v="3"/>
    <x v="0"/>
    <x v="2"/>
    <x v="0"/>
    <x v="4"/>
    <x v="1"/>
    <x v="4"/>
    <x v="2"/>
    <x v="3"/>
    <x v="3"/>
    <x v="0"/>
    <x v="0"/>
    <x v="0"/>
    <x v="0"/>
    <x v="0"/>
    <x v="0"/>
    <x v="0"/>
    <x v="0"/>
    <x v="0"/>
    <x v="21"/>
    <x v="12"/>
    <x v="35"/>
    <x v="3"/>
    <x v="0"/>
    <x v="5"/>
    <x v="0"/>
    <x v="5"/>
    <x v="8"/>
    <x v="3"/>
    <x v="6"/>
  </r>
  <r>
    <x v="0"/>
    <s v="Fristående"/>
    <x v="14"/>
    <x v="0"/>
    <x v="0"/>
    <x v="1"/>
    <x v="2"/>
    <x v="0"/>
    <x v="4"/>
    <x v="2"/>
    <x v="0"/>
    <x v="0"/>
    <x v="5"/>
    <x v="0"/>
    <x v="2"/>
    <x v="0"/>
    <x v="0"/>
    <x v="2"/>
    <x v="3"/>
    <x v="4"/>
    <x v="0"/>
    <x v="0"/>
    <x v="2"/>
    <x v="2"/>
    <x v="1"/>
    <x v="2"/>
    <x v="0"/>
    <x v="0"/>
    <x v="0"/>
    <x v="3"/>
    <x v="0"/>
    <x v="0"/>
    <x v="2"/>
    <x v="2"/>
    <x v="1"/>
    <x v="4"/>
    <x v="4"/>
    <x v="2"/>
    <x v="4"/>
    <x v="4"/>
    <x v="0"/>
    <x v="0"/>
    <x v="0"/>
    <x v="0"/>
    <x v="0"/>
    <x v="0"/>
    <x v="0"/>
    <x v="0"/>
    <x v="0"/>
    <x v="12"/>
    <x v="22"/>
    <x v="7"/>
    <x v="3"/>
    <x v="9"/>
    <x v="2"/>
    <x v="2"/>
    <x v="4"/>
    <x v="25"/>
    <x v="3"/>
    <x v="2"/>
  </r>
  <r>
    <x v="0"/>
    <s v="Fristående"/>
    <x v="14"/>
    <x v="0"/>
    <x v="1"/>
    <x v="1"/>
    <x v="2"/>
    <x v="2"/>
    <x v="2"/>
    <x v="3"/>
    <x v="2"/>
    <x v="2"/>
    <x v="4"/>
    <x v="3"/>
    <x v="0"/>
    <x v="3"/>
    <x v="5"/>
    <x v="3"/>
    <x v="2"/>
    <x v="3"/>
    <x v="0"/>
    <x v="0"/>
    <x v="0"/>
    <x v="2"/>
    <x v="2"/>
    <x v="3"/>
    <x v="0"/>
    <x v="0"/>
    <x v="0"/>
    <x v="0"/>
    <x v="2"/>
    <x v="3"/>
    <x v="3"/>
    <x v="1"/>
    <x v="3"/>
    <x v="3"/>
    <x v="3"/>
    <x v="3"/>
    <x v="0"/>
    <x v="2"/>
    <x v="0"/>
    <x v="0"/>
    <x v="0"/>
    <x v="0"/>
    <x v="0"/>
    <x v="0"/>
    <x v="0"/>
    <x v="0"/>
    <x v="0"/>
    <x v="3"/>
    <x v="35"/>
    <x v="6"/>
    <x v="5"/>
    <x v="10"/>
    <x v="0"/>
    <x v="4"/>
    <x v="2"/>
    <x v="2"/>
    <x v="13"/>
    <x v="8"/>
  </r>
  <r>
    <x v="0"/>
    <s v="Fristående"/>
    <x v="14"/>
    <x v="0"/>
    <x v="0"/>
    <x v="0"/>
    <x v="2"/>
    <x v="0"/>
    <x v="4"/>
    <x v="2"/>
    <x v="3"/>
    <x v="2"/>
    <x v="2"/>
    <x v="0"/>
    <x v="2"/>
    <x v="0"/>
    <x v="0"/>
    <x v="0"/>
    <x v="0"/>
    <x v="4"/>
    <x v="4"/>
    <x v="0"/>
    <x v="0"/>
    <x v="0"/>
    <x v="4"/>
    <x v="2"/>
    <x v="0"/>
    <x v="0"/>
    <x v="4"/>
    <x v="0"/>
    <x v="0"/>
    <x v="0"/>
    <x v="2"/>
    <x v="2"/>
    <x v="4"/>
    <x v="2"/>
    <x v="2"/>
    <x v="2"/>
    <x v="0"/>
    <x v="4"/>
    <x v="0"/>
    <x v="0"/>
    <x v="0"/>
    <x v="0"/>
    <x v="0"/>
    <x v="0"/>
    <x v="0"/>
    <x v="0"/>
    <x v="0"/>
    <x v="12"/>
    <x v="4"/>
    <x v="7"/>
    <x v="0"/>
    <x v="11"/>
    <x v="0"/>
    <x v="0"/>
    <x v="4"/>
    <x v="10"/>
    <x v="3"/>
    <x v="7"/>
  </r>
  <r>
    <x v="0"/>
    <s v="Fristående"/>
    <x v="14"/>
    <x v="0"/>
    <x v="0"/>
    <x v="0"/>
    <x v="2"/>
    <x v="2"/>
    <x v="1"/>
    <x v="3"/>
    <x v="2"/>
    <x v="2"/>
    <x v="0"/>
    <x v="3"/>
    <x v="0"/>
    <x v="3"/>
    <x v="0"/>
    <x v="3"/>
    <x v="3"/>
    <x v="2"/>
    <x v="2"/>
    <x v="0"/>
    <x v="0"/>
    <x v="3"/>
    <x v="1"/>
    <x v="2"/>
    <x v="2"/>
    <x v="0"/>
    <x v="4"/>
    <x v="0"/>
    <x v="2"/>
    <x v="2"/>
    <x v="1"/>
    <x v="0"/>
    <x v="0"/>
    <x v="0"/>
    <x v="0"/>
    <x v="0"/>
    <x v="0"/>
    <x v="0"/>
    <x v="0"/>
    <x v="0"/>
    <x v="0"/>
    <x v="0"/>
    <x v="0"/>
    <x v="0"/>
    <x v="0"/>
    <x v="0"/>
    <x v="0"/>
    <x v="16"/>
    <x v="5"/>
    <x v="4"/>
    <x v="4"/>
    <x v="3"/>
    <x v="0"/>
    <x v="4"/>
    <x v="2"/>
    <x v="15"/>
    <x v="17"/>
    <x v="0"/>
  </r>
  <r>
    <x v="0"/>
    <s v="Fristående"/>
    <x v="14"/>
    <x v="0"/>
    <x v="0"/>
    <x v="1"/>
    <x v="0"/>
    <x v="0"/>
    <x v="4"/>
    <x v="2"/>
    <x v="3"/>
    <x v="4"/>
    <x v="4"/>
    <x v="0"/>
    <x v="0"/>
    <x v="3"/>
    <x v="3"/>
    <x v="2"/>
    <x v="3"/>
    <x v="2"/>
    <x v="2"/>
    <x v="0"/>
    <x v="0"/>
    <x v="0"/>
    <x v="4"/>
    <x v="2"/>
    <x v="3"/>
    <x v="2"/>
    <x v="1"/>
    <x v="0"/>
    <x v="2"/>
    <x v="0"/>
    <x v="0"/>
    <x v="3"/>
    <x v="1"/>
    <x v="0"/>
    <x v="4"/>
    <x v="2"/>
    <x v="3"/>
    <x v="3"/>
    <x v="0"/>
    <x v="0"/>
    <x v="0"/>
    <x v="0"/>
    <x v="0"/>
    <x v="0"/>
    <x v="0"/>
    <x v="0"/>
    <x v="0"/>
    <x v="9"/>
    <x v="41"/>
    <x v="4"/>
    <x v="3"/>
    <x v="3"/>
    <x v="0"/>
    <x v="0"/>
    <x v="0"/>
    <x v="74"/>
    <x v="0"/>
    <x v="5"/>
  </r>
  <r>
    <x v="0"/>
    <s v="Fristående"/>
    <x v="14"/>
    <x v="0"/>
    <x v="0"/>
    <x v="1"/>
    <x v="2"/>
    <x v="0"/>
    <x v="0"/>
    <x v="0"/>
    <x v="3"/>
    <x v="0"/>
    <x v="4"/>
    <x v="0"/>
    <x v="0"/>
    <x v="0"/>
    <x v="5"/>
    <x v="1"/>
    <x v="2"/>
    <x v="2"/>
    <x v="1"/>
    <x v="0"/>
    <x v="0"/>
    <x v="3"/>
    <x v="1"/>
    <x v="2"/>
    <x v="3"/>
    <x v="0"/>
    <x v="0"/>
    <x v="0"/>
    <x v="2"/>
    <x v="2"/>
    <x v="0"/>
    <x v="3"/>
    <x v="1"/>
    <x v="0"/>
    <x v="4"/>
    <x v="2"/>
    <x v="0"/>
    <x v="3"/>
    <x v="0"/>
    <x v="0"/>
    <x v="0"/>
    <x v="0"/>
    <x v="0"/>
    <x v="0"/>
    <x v="0"/>
    <x v="0"/>
    <x v="0"/>
    <x v="2"/>
    <x v="19"/>
    <x v="7"/>
    <x v="5"/>
    <x v="20"/>
    <x v="0"/>
    <x v="4"/>
    <x v="0"/>
    <x v="2"/>
    <x v="2"/>
    <x v="5"/>
  </r>
  <r>
    <x v="0"/>
    <s v="Fristående"/>
    <x v="14"/>
    <x v="0"/>
    <x v="0"/>
    <x v="1"/>
    <x v="2"/>
    <x v="3"/>
    <x v="4"/>
    <x v="0"/>
    <x v="0"/>
    <x v="0"/>
    <x v="2"/>
    <x v="0"/>
    <x v="4"/>
    <x v="0"/>
    <x v="5"/>
    <x v="2"/>
    <x v="3"/>
    <x v="4"/>
    <x v="0"/>
    <x v="0"/>
    <x v="0"/>
    <x v="0"/>
    <x v="1"/>
    <x v="0"/>
    <x v="4"/>
    <x v="3"/>
    <x v="4"/>
    <x v="3"/>
    <x v="3"/>
    <x v="0"/>
    <x v="2"/>
    <x v="4"/>
    <x v="4"/>
    <x v="4"/>
    <x v="2"/>
    <x v="2"/>
    <x v="3"/>
    <x v="0"/>
    <x v="0"/>
    <x v="0"/>
    <x v="0"/>
    <x v="0"/>
    <x v="0"/>
    <x v="0"/>
    <x v="0"/>
    <x v="0"/>
    <x v="0"/>
    <x v="11"/>
    <x v="28"/>
    <x v="28"/>
    <x v="3"/>
    <x v="9"/>
    <x v="0"/>
    <x v="3"/>
    <x v="8"/>
    <x v="3"/>
    <x v="3"/>
    <x v="6"/>
  </r>
  <r>
    <x v="0"/>
    <s v="Fristående"/>
    <x v="14"/>
    <x v="0"/>
    <x v="0"/>
    <x v="1"/>
    <x v="0"/>
    <x v="0"/>
    <x v="0"/>
    <x v="0"/>
    <x v="3"/>
    <x v="0"/>
    <x v="4"/>
    <x v="0"/>
    <x v="0"/>
    <x v="0"/>
    <x v="3"/>
    <x v="0"/>
    <x v="2"/>
    <x v="3"/>
    <x v="0"/>
    <x v="0"/>
    <x v="0"/>
    <x v="2"/>
    <x v="1"/>
    <x v="2"/>
    <x v="2"/>
    <x v="0"/>
    <x v="4"/>
    <x v="0"/>
    <x v="2"/>
    <x v="2"/>
    <x v="3"/>
    <x v="2"/>
    <x v="2"/>
    <x v="0"/>
    <x v="2"/>
    <x v="4"/>
    <x v="0"/>
    <x v="4"/>
    <x v="0"/>
    <x v="0"/>
    <x v="0"/>
    <x v="0"/>
    <x v="0"/>
    <x v="0"/>
    <x v="0"/>
    <x v="0"/>
    <x v="0"/>
    <x v="0"/>
    <x v="19"/>
    <x v="3"/>
    <x v="2"/>
    <x v="10"/>
    <x v="0"/>
    <x v="2"/>
    <x v="2"/>
    <x v="15"/>
    <x v="5"/>
    <x v="3"/>
  </r>
  <r>
    <x v="0"/>
    <s v="Fristående"/>
    <x v="14"/>
    <x v="0"/>
    <x v="0"/>
    <x v="1"/>
    <x v="2"/>
    <x v="2"/>
    <x v="1"/>
    <x v="0"/>
    <x v="1"/>
    <x v="4"/>
    <x v="0"/>
    <x v="3"/>
    <x v="2"/>
    <x v="3"/>
    <x v="5"/>
    <x v="2"/>
    <x v="2"/>
    <x v="3"/>
    <x v="0"/>
    <x v="0"/>
    <x v="0"/>
    <x v="4"/>
    <x v="1"/>
    <x v="3"/>
    <x v="2"/>
    <x v="0"/>
    <x v="0"/>
    <x v="3"/>
    <x v="3"/>
    <x v="2"/>
    <x v="5"/>
    <x v="1"/>
    <x v="2"/>
    <x v="1"/>
    <x v="0"/>
    <x v="1"/>
    <x v="2"/>
    <x v="2"/>
    <x v="0"/>
    <x v="0"/>
    <x v="0"/>
    <x v="0"/>
    <x v="0"/>
    <x v="0"/>
    <x v="0"/>
    <x v="0"/>
    <x v="0"/>
    <x v="16"/>
    <x v="34"/>
    <x v="35"/>
    <x v="4"/>
    <x v="10"/>
    <x v="0"/>
    <x v="6"/>
    <x v="3"/>
    <x v="36"/>
    <x v="16"/>
    <x v="4"/>
  </r>
  <r>
    <x v="0"/>
    <s v="Fristående"/>
    <x v="14"/>
    <x v="0"/>
    <x v="0"/>
    <x v="1"/>
    <x v="2"/>
    <x v="0"/>
    <x v="2"/>
    <x v="2"/>
    <x v="2"/>
    <x v="2"/>
    <x v="0"/>
    <x v="0"/>
    <x v="2"/>
    <x v="3"/>
    <x v="0"/>
    <x v="3"/>
    <x v="2"/>
    <x v="2"/>
    <x v="2"/>
    <x v="0"/>
    <x v="0"/>
    <x v="2"/>
    <x v="0"/>
    <x v="2"/>
    <x v="0"/>
    <x v="0"/>
    <x v="0"/>
    <x v="2"/>
    <x v="0"/>
    <x v="3"/>
    <x v="0"/>
    <x v="1"/>
    <x v="1"/>
    <x v="2"/>
    <x v="0"/>
    <x v="0"/>
    <x v="0"/>
    <x v="2"/>
    <x v="0"/>
    <x v="0"/>
    <x v="0"/>
    <x v="0"/>
    <x v="0"/>
    <x v="0"/>
    <x v="0"/>
    <x v="0"/>
    <x v="0"/>
    <x v="0"/>
    <x v="7"/>
    <x v="35"/>
    <x v="5"/>
    <x v="3"/>
    <x v="0"/>
    <x v="2"/>
    <x v="4"/>
    <x v="4"/>
    <x v="6"/>
    <x v="1"/>
  </r>
  <r>
    <x v="0"/>
    <s v="Fristående"/>
    <x v="14"/>
    <x v="0"/>
    <x v="0"/>
    <x v="1"/>
    <x v="0"/>
    <x v="2"/>
    <x v="4"/>
    <x v="2"/>
    <x v="4"/>
    <x v="2"/>
    <x v="0"/>
    <x v="3"/>
    <x v="2"/>
    <x v="3"/>
    <x v="0"/>
    <x v="0"/>
    <x v="2"/>
    <x v="3"/>
    <x v="0"/>
    <x v="0"/>
    <x v="2"/>
    <x v="2"/>
    <x v="1"/>
    <x v="3"/>
    <x v="5"/>
    <x v="2"/>
    <x v="0"/>
    <x v="0"/>
    <x v="3"/>
    <x v="3"/>
    <x v="3"/>
    <x v="3"/>
    <x v="2"/>
    <x v="2"/>
    <x v="0"/>
    <x v="2"/>
    <x v="0"/>
    <x v="2"/>
    <x v="0"/>
    <x v="0"/>
    <x v="0"/>
    <x v="0"/>
    <x v="0"/>
    <x v="0"/>
    <x v="0"/>
    <x v="0"/>
    <x v="0"/>
    <x v="7"/>
    <x v="14"/>
    <x v="6"/>
    <x v="2"/>
    <x v="10"/>
    <x v="2"/>
    <x v="2"/>
    <x v="7"/>
    <x v="5"/>
    <x v="13"/>
    <x v="2"/>
  </r>
  <r>
    <x v="0"/>
    <s v="Fristående"/>
    <x v="14"/>
    <x v="0"/>
    <x v="0"/>
    <x v="1"/>
    <x v="2"/>
    <x v="0"/>
    <x v="4"/>
    <x v="2"/>
    <x v="0"/>
    <x v="2"/>
    <x v="3"/>
    <x v="5"/>
    <x v="5"/>
    <x v="2"/>
    <x v="3"/>
    <x v="3"/>
    <x v="2"/>
    <x v="0"/>
    <x v="2"/>
    <x v="2"/>
    <x v="0"/>
    <x v="0"/>
    <x v="2"/>
    <x v="3"/>
    <x v="5"/>
    <x v="0"/>
    <x v="0"/>
    <x v="0"/>
    <x v="3"/>
    <x v="4"/>
    <x v="4"/>
    <x v="3"/>
    <x v="1"/>
    <x v="0"/>
    <x v="2"/>
    <x v="0"/>
    <x v="0"/>
    <x v="4"/>
    <x v="0"/>
    <x v="0"/>
    <x v="0"/>
    <x v="0"/>
    <x v="0"/>
    <x v="0"/>
    <x v="0"/>
    <x v="0"/>
    <x v="0"/>
    <x v="12"/>
    <x v="27"/>
    <x v="9"/>
    <x v="5"/>
    <x v="5"/>
    <x v="2"/>
    <x v="7"/>
    <x v="7"/>
    <x v="12"/>
    <x v="7"/>
    <x v="5"/>
  </r>
  <r>
    <x v="0"/>
    <s v="Fristående"/>
    <x v="14"/>
    <x v="0"/>
    <x v="0"/>
    <x v="1"/>
    <x v="2"/>
    <x v="0"/>
    <x v="1"/>
    <x v="2"/>
    <x v="0"/>
    <x v="4"/>
    <x v="2"/>
    <x v="5"/>
    <x v="0"/>
    <x v="3"/>
    <x v="4"/>
    <x v="3"/>
    <x v="2"/>
    <x v="0"/>
    <x v="0"/>
    <x v="2"/>
    <x v="0"/>
    <x v="0"/>
    <x v="1"/>
    <x v="3"/>
    <x v="0"/>
    <x v="0"/>
    <x v="0"/>
    <x v="0"/>
    <x v="3"/>
    <x v="4"/>
    <x v="4"/>
    <x v="3"/>
    <x v="1"/>
    <x v="0"/>
    <x v="2"/>
    <x v="0"/>
    <x v="0"/>
    <x v="4"/>
    <x v="0"/>
    <x v="0"/>
    <x v="0"/>
    <x v="0"/>
    <x v="0"/>
    <x v="0"/>
    <x v="0"/>
    <x v="0"/>
    <x v="0"/>
    <x v="2"/>
    <x v="21"/>
    <x v="44"/>
    <x v="5"/>
    <x v="0"/>
    <x v="2"/>
    <x v="3"/>
    <x v="2"/>
    <x v="12"/>
    <x v="7"/>
    <x v="5"/>
  </r>
  <r>
    <x v="0"/>
    <s v="Fristående"/>
    <x v="14"/>
    <x v="0"/>
    <x v="0"/>
    <x v="1"/>
    <x v="2"/>
    <x v="0"/>
    <x v="0"/>
    <x v="0"/>
    <x v="0"/>
    <x v="0"/>
    <x v="5"/>
    <x v="5"/>
    <x v="4"/>
    <x v="0"/>
    <x v="0"/>
    <x v="3"/>
    <x v="2"/>
    <x v="4"/>
    <x v="4"/>
    <x v="2"/>
    <x v="2"/>
    <x v="2"/>
    <x v="2"/>
    <x v="0"/>
    <x v="3"/>
    <x v="3"/>
    <x v="4"/>
    <x v="3"/>
    <x v="4"/>
    <x v="2"/>
    <x v="2"/>
    <x v="1"/>
    <x v="1"/>
    <x v="0"/>
    <x v="0"/>
    <x v="3"/>
    <x v="2"/>
    <x v="0"/>
    <x v="0"/>
    <x v="0"/>
    <x v="0"/>
    <x v="0"/>
    <x v="0"/>
    <x v="0"/>
    <x v="0"/>
    <x v="0"/>
    <x v="0"/>
    <x v="2"/>
    <x v="18"/>
    <x v="28"/>
    <x v="5"/>
    <x v="11"/>
    <x v="7"/>
    <x v="4"/>
    <x v="5"/>
    <x v="29"/>
    <x v="4"/>
    <x v="1"/>
  </r>
  <r>
    <x v="0"/>
    <s v="Fristående"/>
    <x v="14"/>
    <x v="0"/>
    <x v="0"/>
    <x v="1"/>
    <x v="0"/>
    <x v="0"/>
    <x v="0"/>
    <x v="3"/>
    <x v="3"/>
    <x v="0"/>
    <x v="4"/>
    <x v="3"/>
    <x v="0"/>
    <x v="3"/>
    <x v="5"/>
    <x v="2"/>
    <x v="2"/>
    <x v="2"/>
    <x v="4"/>
    <x v="2"/>
    <x v="0"/>
    <x v="3"/>
    <x v="2"/>
    <x v="3"/>
    <x v="0"/>
    <x v="3"/>
    <x v="3"/>
    <x v="3"/>
    <x v="2"/>
    <x v="0"/>
    <x v="0"/>
    <x v="3"/>
    <x v="0"/>
    <x v="0"/>
    <x v="2"/>
    <x v="4"/>
    <x v="0"/>
    <x v="0"/>
    <x v="0"/>
    <x v="0"/>
    <x v="0"/>
    <x v="0"/>
    <x v="0"/>
    <x v="0"/>
    <x v="0"/>
    <x v="0"/>
    <x v="0"/>
    <x v="0"/>
    <x v="11"/>
    <x v="6"/>
    <x v="4"/>
    <x v="14"/>
    <x v="2"/>
    <x v="5"/>
    <x v="2"/>
    <x v="46"/>
    <x v="0"/>
    <x v="5"/>
  </r>
  <r>
    <x v="0"/>
    <s v="Fristående"/>
    <x v="14"/>
    <x v="0"/>
    <x v="0"/>
    <x v="1"/>
    <x v="2"/>
    <x v="0"/>
    <x v="4"/>
    <x v="2"/>
    <x v="2"/>
    <x v="2"/>
    <x v="0"/>
    <x v="3"/>
    <x v="5"/>
    <x v="3"/>
    <x v="5"/>
    <x v="3"/>
    <x v="2"/>
    <x v="3"/>
    <x v="2"/>
    <x v="0"/>
    <x v="0"/>
    <x v="2"/>
    <x v="2"/>
    <x v="2"/>
    <x v="0"/>
    <x v="0"/>
    <x v="4"/>
    <x v="0"/>
    <x v="3"/>
    <x v="2"/>
    <x v="0"/>
    <x v="3"/>
    <x v="2"/>
    <x v="2"/>
    <x v="0"/>
    <x v="4"/>
    <x v="2"/>
    <x v="0"/>
    <x v="0"/>
    <x v="0"/>
    <x v="0"/>
    <x v="0"/>
    <x v="0"/>
    <x v="0"/>
    <x v="0"/>
    <x v="0"/>
    <x v="0"/>
    <x v="12"/>
    <x v="7"/>
    <x v="4"/>
    <x v="5"/>
    <x v="4"/>
    <x v="0"/>
    <x v="4"/>
    <x v="4"/>
    <x v="6"/>
    <x v="2"/>
    <x v="2"/>
  </r>
  <r>
    <x v="0"/>
    <s v="Fristående"/>
    <x v="14"/>
    <x v="0"/>
    <x v="1"/>
    <x v="0"/>
    <x v="2"/>
    <x v="0"/>
    <x v="0"/>
    <x v="2"/>
    <x v="0"/>
    <x v="0"/>
    <x v="2"/>
    <x v="3"/>
    <x v="0"/>
    <x v="2"/>
    <x v="0"/>
    <x v="2"/>
    <x v="3"/>
    <x v="0"/>
    <x v="0"/>
    <x v="0"/>
    <x v="0"/>
    <x v="0"/>
    <x v="1"/>
    <x v="0"/>
    <x v="0"/>
    <x v="0"/>
    <x v="4"/>
    <x v="0"/>
    <x v="2"/>
    <x v="0"/>
    <x v="2"/>
    <x v="2"/>
    <x v="2"/>
    <x v="4"/>
    <x v="3"/>
    <x v="3"/>
    <x v="2"/>
    <x v="0"/>
    <x v="0"/>
    <x v="0"/>
    <x v="0"/>
    <x v="0"/>
    <x v="0"/>
    <x v="0"/>
    <x v="0"/>
    <x v="0"/>
    <x v="0"/>
    <x v="2"/>
    <x v="30"/>
    <x v="9"/>
    <x v="3"/>
    <x v="0"/>
    <x v="0"/>
    <x v="3"/>
    <x v="0"/>
    <x v="15"/>
    <x v="3"/>
    <x v="3"/>
  </r>
  <r>
    <x v="0"/>
    <s v="Fristående"/>
    <x v="14"/>
    <x v="0"/>
    <x v="1"/>
    <x v="0"/>
    <x v="2"/>
    <x v="2"/>
    <x v="0"/>
    <x v="2"/>
    <x v="4"/>
    <x v="2"/>
    <x v="2"/>
    <x v="3"/>
    <x v="2"/>
    <x v="3"/>
    <x v="2"/>
    <x v="3"/>
    <x v="2"/>
    <x v="3"/>
    <x v="2"/>
    <x v="3"/>
    <x v="0"/>
    <x v="2"/>
    <x v="2"/>
    <x v="2"/>
    <x v="0"/>
    <x v="0"/>
    <x v="0"/>
    <x v="2"/>
    <x v="3"/>
    <x v="3"/>
    <x v="0"/>
    <x v="1"/>
    <x v="1"/>
    <x v="2"/>
    <x v="3"/>
    <x v="0"/>
    <x v="2"/>
    <x v="0"/>
    <x v="0"/>
    <x v="0"/>
    <x v="0"/>
    <x v="0"/>
    <x v="0"/>
    <x v="0"/>
    <x v="0"/>
    <x v="0"/>
    <x v="0"/>
    <x v="0"/>
    <x v="76"/>
    <x v="5"/>
    <x v="5"/>
    <x v="4"/>
    <x v="3"/>
    <x v="4"/>
    <x v="4"/>
    <x v="25"/>
    <x v="6"/>
    <x v="1"/>
  </r>
  <r>
    <x v="0"/>
    <s v="Fristående"/>
    <x v="14"/>
    <x v="0"/>
    <x v="1"/>
    <x v="1"/>
    <x v="0"/>
    <x v="2"/>
    <x v="4"/>
    <x v="3"/>
    <x v="2"/>
    <x v="2"/>
    <x v="0"/>
    <x v="0"/>
    <x v="0"/>
    <x v="3"/>
    <x v="0"/>
    <x v="2"/>
    <x v="4"/>
    <x v="2"/>
    <x v="0"/>
    <x v="0"/>
    <x v="0"/>
    <x v="2"/>
    <x v="2"/>
    <x v="5"/>
    <x v="2"/>
    <x v="0"/>
    <x v="0"/>
    <x v="2"/>
    <x v="0"/>
    <x v="3"/>
    <x v="5"/>
    <x v="1"/>
    <x v="1"/>
    <x v="3"/>
    <x v="2"/>
    <x v="4"/>
    <x v="0"/>
    <x v="2"/>
    <x v="0"/>
    <x v="0"/>
    <x v="0"/>
    <x v="0"/>
    <x v="0"/>
    <x v="0"/>
    <x v="0"/>
    <x v="0"/>
    <x v="0"/>
    <x v="7"/>
    <x v="5"/>
    <x v="6"/>
    <x v="9"/>
    <x v="2"/>
    <x v="0"/>
    <x v="4"/>
    <x v="7"/>
    <x v="4"/>
    <x v="9"/>
    <x v="1"/>
  </r>
  <r>
    <x v="0"/>
    <s v="Fristående"/>
    <x v="14"/>
    <x v="0"/>
    <x v="1"/>
    <x v="0"/>
    <x v="0"/>
    <x v="0"/>
    <x v="2"/>
    <x v="3"/>
    <x v="3"/>
    <x v="2"/>
    <x v="4"/>
    <x v="3"/>
    <x v="0"/>
    <x v="3"/>
    <x v="5"/>
    <x v="3"/>
    <x v="2"/>
    <x v="2"/>
    <x v="4"/>
    <x v="0"/>
    <x v="0"/>
    <x v="3"/>
    <x v="2"/>
    <x v="2"/>
    <x v="2"/>
    <x v="3"/>
    <x v="4"/>
    <x v="2"/>
    <x v="0"/>
    <x v="3"/>
    <x v="3"/>
    <x v="2"/>
    <x v="2"/>
    <x v="0"/>
    <x v="0"/>
    <x v="4"/>
    <x v="0"/>
    <x v="4"/>
    <x v="0"/>
    <x v="0"/>
    <x v="0"/>
    <x v="0"/>
    <x v="0"/>
    <x v="0"/>
    <x v="0"/>
    <x v="0"/>
    <x v="0"/>
    <x v="3"/>
    <x v="56"/>
    <x v="6"/>
    <x v="5"/>
    <x v="14"/>
    <x v="0"/>
    <x v="5"/>
    <x v="2"/>
    <x v="50"/>
    <x v="13"/>
    <x v="3"/>
  </r>
  <r>
    <x v="0"/>
    <s v="Fristående"/>
    <x v="14"/>
    <x v="0"/>
    <x v="1"/>
    <x v="1"/>
    <x v="2"/>
    <x v="1"/>
    <x v="2"/>
    <x v="2"/>
    <x v="3"/>
    <x v="2"/>
    <x v="0"/>
    <x v="2"/>
    <x v="0"/>
    <x v="2"/>
    <x v="3"/>
    <x v="3"/>
    <x v="3"/>
    <x v="4"/>
    <x v="4"/>
    <x v="0"/>
    <x v="0"/>
    <x v="3"/>
    <x v="2"/>
    <x v="2"/>
    <x v="3"/>
    <x v="3"/>
    <x v="4"/>
    <x v="2"/>
    <x v="3"/>
    <x v="0"/>
    <x v="2"/>
    <x v="2"/>
    <x v="1"/>
    <x v="2"/>
    <x v="0"/>
    <x v="4"/>
    <x v="0"/>
    <x v="2"/>
    <x v="0"/>
    <x v="0"/>
    <x v="0"/>
    <x v="0"/>
    <x v="0"/>
    <x v="0"/>
    <x v="0"/>
    <x v="0"/>
    <x v="0"/>
    <x v="16"/>
    <x v="12"/>
    <x v="19"/>
    <x v="4"/>
    <x v="11"/>
    <x v="0"/>
    <x v="5"/>
    <x v="0"/>
    <x v="31"/>
    <x v="3"/>
    <x v="2"/>
  </r>
  <r>
    <x v="0"/>
    <s v="Fristående"/>
    <x v="14"/>
    <x v="0"/>
    <x v="5"/>
    <x v="0"/>
    <x v="0"/>
    <x v="0"/>
    <x v="0"/>
    <x v="2"/>
    <x v="2"/>
    <x v="2"/>
    <x v="2"/>
    <x v="3"/>
    <x v="0"/>
    <x v="3"/>
    <x v="2"/>
    <x v="2"/>
    <x v="3"/>
    <x v="1"/>
    <x v="2"/>
    <x v="0"/>
    <x v="4"/>
    <x v="3"/>
    <x v="2"/>
    <x v="3"/>
    <x v="0"/>
    <x v="0"/>
    <x v="0"/>
    <x v="2"/>
    <x v="0"/>
    <x v="3"/>
    <x v="3"/>
    <x v="1"/>
    <x v="0"/>
    <x v="3"/>
    <x v="0"/>
    <x v="0"/>
    <x v="0"/>
    <x v="2"/>
    <x v="0"/>
    <x v="0"/>
    <x v="0"/>
    <x v="0"/>
    <x v="0"/>
    <x v="0"/>
    <x v="0"/>
    <x v="0"/>
    <x v="0"/>
    <x v="0"/>
    <x v="2"/>
    <x v="23"/>
    <x v="3"/>
    <x v="4"/>
    <x v="3"/>
    <x v="5"/>
    <x v="2"/>
    <x v="4"/>
    <x v="13"/>
    <x v="8"/>
  </r>
  <r>
    <x v="0"/>
    <s v="Fristående"/>
    <x v="14"/>
    <x v="0"/>
    <x v="1"/>
    <x v="1"/>
    <x v="2"/>
    <x v="0"/>
    <x v="2"/>
    <x v="0"/>
    <x v="2"/>
    <x v="2"/>
    <x v="0"/>
    <x v="3"/>
    <x v="0"/>
    <x v="0"/>
    <x v="0"/>
    <x v="3"/>
    <x v="2"/>
    <x v="2"/>
    <x v="4"/>
    <x v="2"/>
    <x v="0"/>
    <x v="3"/>
    <x v="2"/>
    <x v="3"/>
    <x v="2"/>
    <x v="0"/>
    <x v="0"/>
    <x v="2"/>
    <x v="2"/>
    <x v="2"/>
    <x v="3"/>
    <x v="3"/>
    <x v="3"/>
    <x v="3"/>
    <x v="0"/>
    <x v="3"/>
    <x v="2"/>
    <x v="2"/>
    <x v="0"/>
    <x v="0"/>
    <x v="0"/>
    <x v="0"/>
    <x v="0"/>
    <x v="0"/>
    <x v="0"/>
    <x v="0"/>
    <x v="0"/>
    <x v="0"/>
    <x v="29"/>
    <x v="3"/>
    <x v="5"/>
    <x v="14"/>
    <x v="2"/>
    <x v="5"/>
    <x v="3"/>
    <x v="0"/>
    <x v="5"/>
    <x v="1"/>
  </r>
  <r>
    <x v="0"/>
    <s v="Fristående"/>
    <x v="14"/>
    <x v="0"/>
    <x v="1"/>
    <x v="0"/>
    <x v="0"/>
    <x v="2"/>
    <x v="0"/>
    <x v="3"/>
    <x v="2"/>
    <x v="2"/>
    <x v="0"/>
    <x v="3"/>
    <x v="0"/>
    <x v="3"/>
    <x v="3"/>
    <x v="2"/>
    <x v="3"/>
    <x v="3"/>
    <x v="0"/>
    <x v="0"/>
    <x v="0"/>
    <x v="3"/>
    <x v="1"/>
    <x v="3"/>
    <x v="2"/>
    <x v="0"/>
    <x v="4"/>
    <x v="0"/>
    <x v="0"/>
    <x v="2"/>
    <x v="3"/>
    <x v="3"/>
    <x v="1"/>
    <x v="3"/>
    <x v="0"/>
    <x v="0"/>
    <x v="4"/>
    <x v="2"/>
    <x v="0"/>
    <x v="0"/>
    <x v="0"/>
    <x v="0"/>
    <x v="0"/>
    <x v="0"/>
    <x v="0"/>
    <x v="0"/>
    <x v="0"/>
    <x v="3"/>
    <x v="5"/>
    <x v="5"/>
    <x v="3"/>
    <x v="10"/>
    <x v="0"/>
    <x v="4"/>
    <x v="3"/>
    <x v="10"/>
    <x v="5"/>
    <x v="5"/>
  </r>
  <r>
    <x v="0"/>
    <s v="Fristående"/>
    <x v="14"/>
    <x v="0"/>
    <x v="1"/>
    <x v="1"/>
    <x v="2"/>
    <x v="0"/>
    <x v="0"/>
    <x v="2"/>
    <x v="1"/>
    <x v="2"/>
    <x v="2"/>
    <x v="3"/>
    <x v="0"/>
    <x v="3"/>
    <x v="0"/>
    <x v="2"/>
    <x v="3"/>
    <x v="4"/>
    <x v="4"/>
    <x v="2"/>
    <x v="2"/>
    <x v="3"/>
    <x v="2"/>
    <x v="0"/>
    <x v="4"/>
    <x v="2"/>
    <x v="3"/>
    <x v="0"/>
    <x v="1"/>
    <x v="2"/>
    <x v="3"/>
    <x v="3"/>
    <x v="1"/>
    <x v="0"/>
    <x v="2"/>
    <x v="4"/>
    <x v="4"/>
    <x v="0"/>
    <x v="0"/>
    <x v="0"/>
    <x v="0"/>
    <x v="0"/>
    <x v="0"/>
    <x v="0"/>
    <x v="0"/>
    <x v="0"/>
    <x v="0"/>
    <x v="2"/>
    <x v="36"/>
    <x v="4"/>
    <x v="3"/>
    <x v="11"/>
    <x v="7"/>
    <x v="5"/>
    <x v="8"/>
    <x v="79"/>
    <x v="5"/>
    <x v="5"/>
  </r>
  <r>
    <x v="0"/>
    <s v="Fristående"/>
    <x v="14"/>
    <x v="0"/>
    <x v="5"/>
    <x v="1"/>
    <x v="2"/>
    <x v="3"/>
    <x v="2"/>
    <x v="2"/>
    <x v="3"/>
    <x v="0"/>
    <x v="2"/>
    <x v="0"/>
    <x v="0"/>
    <x v="0"/>
    <x v="0"/>
    <x v="0"/>
    <x v="2"/>
    <x v="1"/>
    <x v="0"/>
    <x v="0"/>
    <x v="0"/>
    <x v="2"/>
    <x v="1"/>
    <x v="3"/>
    <x v="2"/>
    <x v="3"/>
    <x v="5"/>
    <x v="3"/>
    <x v="0"/>
    <x v="0"/>
    <x v="0"/>
    <x v="3"/>
    <x v="2"/>
    <x v="2"/>
    <x v="0"/>
    <x v="4"/>
    <x v="0"/>
    <x v="4"/>
    <x v="0"/>
    <x v="0"/>
    <x v="0"/>
    <x v="0"/>
    <x v="0"/>
    <x v="0"/>
    <x v="0"/>
    <x v="0"/>
    <x v="0"/>
    <x v="9"/>
    <x v="8"/>
    <x v="0"/>
    <x v="2"/>
    <x v="17"/>
    <x v="0"/>
    <x v="2"/>
    <x v="3"/>
    <x v="18"/>
    <x v="0"/>
    <x v="2"/>
  </r>
  <r>
    <x v="0"/>
    <s v="Fristående"/>
    <x v="14"/>
    <x v="0"/>
    <x v="5"/>
    <x v="1"/>
    <x v="0"/>
    <x v="1"/>
    <x v="2"/>
    <x v="3"/>
    <x v="2"/>
    <x v="2"/>
    <x v="0"/>
    <x v="3"/>
    <x v="0"/>
    <x v="3"/>
    <x v="3"/>
    <x v="3"/>
    <x v="4"/>
    <x v="2"/>
    <x v="4"/>
    <x v="0"/>
    <x v="0"/>
    <x v="2"/>
    <x v="2"/>
    <x v="3"/>
    <x v="0"/>
    <x v="3"/>
    <x v="3"/>
    <x v="0"/>
    <x v="2"/>
    <x v="2"/>
    <x v="0"/>
    <x v="1"/>
    <x v="1"/>
    <x v="2"/>
    <x v="0"/>
    <x v="4"/>
    <x v="4"/>
    <x v="0"/>
    <x v="0"/>
    <x v="0"/>
    <x v="0"/>
    <x v="0"/>
    <x v="0"/>
    <x v="0"/>
    <x v="0"/>
    <x v="0"/>
    <x v="0"/>
    <x v="15"/>
    <x v="5"/>
    <x v="5"/>
    <x v="7"/>
    <x v="14"/>
    <x v="0"/>
    <x v="4"/>
    <x v="2"/>
    <x v="37"/>
    <x v="2"/>
    <x v="1"/>
  </r>
  <r>
    <x v="0"/>
    <s v="Fristående"/>
    <x v="14"/>
    <x v="0"/>
    <x v="1"/>
    <x v="0"/>
    <x v="4"/>
    <x v="3"/>
    <x v="4"/>
    <x v="2"/>
    <x v="2"/>
    <x v="2"/>
    <x v="0"/>
    <x v="2"/>
    <x v="5"/>
    <x v="2"/>
    <x v="2"/>
    <x v="2"/>
    <x v="0"/>
    <x v="0"/>
    <x v="5"/>
    <x v="0"/>
    <x v="0"/>
    <x v="2"/>
    <x v="4"/>
    <x v="3"/>
    <x v="0"/>
    <x v="0"/>
    <x v="0"/>
    <x v="2"/>
    <x v="0"/>
    <x v="2"/>
    <x v="0"/>
    <x v="4"/>
    <x v="0"/>
    <x v="0"/>
    <x v="3"/>
    <x v="3"/>
    <x v="2"/>
    <x v="0"/>
    <x v="0"/>
    <x v="0"/>
    <x v="0"/>
    <x v="0"/>
    <x v="0"/>
    <x v="0"/>
    <x v="0"/>
    <x v="0"/>
    <x v="0"/>
    <x v="8"/>
    <x v="7"/>
    <x v="27"/>
    <x v="6"/>
    <x v="8"/>
    <x v="0"/>
    <x v="3"/>
    <x v="2"/>
    <x v="4"/>
    <x v="2"/>
    <x v="6"/>
  </r>
  <r>
    <x v="0"/>
    <s v="Fristående"/>
    <x v="14"/>
    <x v="0"/>
    <x v="1"/>
    <x v="1"/>
    <x v="0"/>
    <x v="0"/>
    <x v="3"/>
    <x v="2"/>
    <x v="3"/>
    <x v="2"/>
    <x v="0"/>
    <x v="0"/>
    <x v="0"/>
    <x v="0"/>
    <x v="0"/>
    <x v="2"/>
    <x v="2"/>
    <x v="4"/>
    <x v="2"/>
    <x v="2"/>
    <x v="2"/>
    <x v="2"/>
    <x v="2"/>
    <x v="2"/>
    <x v="3"/>
    <x v="5"/>
    <x v="4"/>
    <x v="0"/>
    <x v="2"/>
    <x v="2"/>
    <x v="2"/>
    <x v="2"/>
    <x v="4"/>
    <x v="2"/>
    <x v="3"/>
    <x v="0"/>
    <x v="0"/>
    <x v="2"/>
    <x v="0"/>
    <x v="0"/>
    <x v="0"/>
    <x v="0"/>
    <x v="0"/>
    <x v="0"/>
    <x v="0"/>
    <x v="0"/>
    <x v="0"/>
    <x v="13"/>
    <x v="12"/>
    <x v="0"/>
    <x v="4"/>
    <x v="12"/>
    <x v="7"/>
    <x v="4"/>
    <x v="0"/>
    <x v="42"/>
    <x v="4"/>
    <x v="7"/>
  </r>
  <r>
    <x v="0"/>
    <s v="Fristående"/>
    <x v="14"/>
    <x v="0"/>
    <x v="1"/>
    <x v="0"/>
    <x v="2"/>
    <x v="2"/>
    <x v="0"/>
    <x v="3"/>
    <x v="2"/>
    <x v="0"/>
    <x v="2"/>
    <x v="0"/>
    <x v="0"/>
    <x v="3"/>
    <x v="3"/>
    <x v="3"/>
    <x v="2"/>
    <x v="0"/>
    <x v="4"/>
    <x v="3"/>
    <x v="0"/>
    <x v="2"/>
    <x v="1"/>
    <x v="2"/>
    <x v="0"/>
    <x v="0"/>
    <x v="4"/>
    <x v="2"/>
    <x v="0"/>
    <x v="2"/>
    <x v="3"/>
    <x v="3"/>
    <x v="3"/>
    <x v="0"/>
    <x v="0"/>
    <x v="4"/>
    <x v="2"/>
    <x v="4"/>
    <x v="0"/>
    <x v="0"/>
    <x v="0"/>
    <x v="0"/>
    <x v="0"/>
    <x v="0"/>
    <x v="0"/>
    <x v="0"/>
    <x v="0"/>
    <x v="0"/>
    <x v="64"/>
    <x v="4"/>
    <x v="5"/>
    <x v="7"/>
    <x v="3"/>
    <x v="2"/>
    <x v="4"/>
    <x v="24"/>
    <x v="5"/>
    <x v="1"/>
  </r>
  <r>
    <x v="0"/>
    <s v="Fristående"/>
    <x v="14"/>
    <x v="0"/>
    <x v="1"/>
    <x v="1"/>
    <x v="0"/>
    <x v="0"/>
    <x v="4"/>
    <x v="2"/>
    <x v="3"/>
    <x v="2"/>
    <x v="0"/>
    <x v="3"/>
    <x v="0"/>
    <x v="4"/>
    <x v="4"/>
    <x v="3"/>
    <x v="4"/>
    <x v="2"/>
    <x v="0"/>
    <x v="2"/>
    <x v="2"/>
    <x v="3"/>
    <x v="2"/>
    <x v="2"/>
    <x v="3"/>
    <x v="4"/>
    <x v="3"/>
    <x v="3"/>
    <x v="3"/>
    <x v="2"/>
    <x v="0"/>
    <x v="1"/>
    <x v="2"/>
    <x v="0"/>
    <x v="3"/>
    <x v="3"/>
    <x v="2"/>
    <x v="0"/>
    <x v="0"/>
    <x v="0"/>
    <x v="0"/>
    <x v="0"/>
    <x v="0"/>
    <x v="0"/>
    <x v="0"/>
    <x v="0"/>
    <x v="0"/>
    <x v="9"/>
    <x v="12"/>
    <x v="25"/>
    <x v="7"/>
    <x v="2"/>
    <x v="7"/>
    <x v="5"/>
    <x v="0"/>
    <x v="43"/>
    <x v="2"/>
    <x v="4"/>
  </r>
  <r>
    <x v="0"/>
    <s v="Fristående"/>
    <x v="14"/>
    <x v="0"/>
    <x v="5"/>
    <x v="1"/>
    <x v="2"/>
    <x v="0"/>
    <x v="0"/>
    <x v="3"/>
    <x v="2"/>
    <x v="2"/>
    <x v="4"/>
    <x v="3"/>
    <x v="0"/>
    <x v="3"/>
    <x v="0"/>
    <x v="2"/>
    <x v="4"/>
    <x v="4"/>
    <x v="0"/>
    <x v="1"/>
    <x v="1"/>
    <x v="3"/>
    <x v="1"/>
    <x v="2"/>
    <x v="1"/>
    <x v="2"/>
    <x v="5"/>
    <x v="0"/>
    <x v="2"/>
    <x v="1"/>
    <x v="0"/>
    <x v="3"/>
    <x v="2"/>
    <x v="2"/>
    <x v="2"/>
    <x v="4"/>
    <x v="1"/>
    <x v="2"/>
    <x v="0"/>
    <x v="0"/>
    <x v="0"/>
    <x v="0"/>
    <x v="0"/>
    <x v="0"/>
    <x v="0"/>
    <x v="0"/>
    <x v="0"/>
    <x v="2"/>
    <x v="35"/>
    <x v="4"/>
    <x v="9"/>
    <x v="9"/>
    <x v="1"/>
    <x v="4"/>
    <x v="4"/>
    <x v="80"/>
    <x v="18"/>
    <x v="2"/>
  </r>
  <r>
    <x v="0"/>
    <s v="Fristående"/>
    <x v="14"/>
    <x v="0"/>
    <x v="5"/>
    <x v="0"/>
    <x v="2"/>
    <x v="3"/>
    <x v="0"/>
    <x v="2"/>
    <x v="1"/>
    <x v="0"/>
    <x v="2"/>
    <x v="0"/>
    <x v="0"/>
    <x v="0"/>
    <x v="0"/>
    <x v="2"/>
    <x v="3"/>
    <x v="1"/>
    <x v="0"/>
    <x v="1"/>
    <x v="0"/>
    <x v="1"/>
    <x v="0"/>
    <x v="2"/>
    <x v="2"/>
    <x v="3"/>
    <x v="0"/>
    <x v="0"/>
    <x v="2"/>
    <x v="2"/>
    <x v="2"/>
    <x v="4"/>
    <x v="0"/>
    <x v="1"/>
    <x v="2"/>
    <x v="0"/>
    <x v="0"/>
    <x v="2"/>
    <x v="0"/>
    <x v="0"/>
    <x v="0"/>
    <x v="0"/>
    <x v="0"/>
    <x v="0"/>
    <x v="0"/>
    <x v="0"/>
    <x v="0"/>
    <x v="12"/>
    <x v="21"/>
    <x v="0"/>
    <x v="3"/>
    <x v="17"/>
    <x v="0"/>
    <x v="1"/>
    <x v="2"/>
    <x v="15"/>
    <x v="4"/>
    <x v="6"/>
  </r>
  <r>
    <x v="0"/>
    <s v="Fristående"/>
    <x v="14"/>
    <x v="0"/>
    <x v="5"/>
    <x v="1"/>
    <x v="2"/>
    <x v="2"/>
    <x v="2"/>
    <x v="2"/>
    <x v="2"/>
    <x v="2"/>
    <x v="0"/>
    <x v="3"/>
    <x v="0"/>
    <x v="3"/>
    <x v="3"/>
    <x v="2"/>
    <x v="3"/>
    <x v="2"/>
    <x v="2"/>
    <x v="0"/>
    <x v="0"/>
    <x v="1"/>
    <x v="0"/>
    <x v="3"/>
    <x v="0"/>
    <x v="0"/>
    <x v="0"/>
    <x v="2"/>
    <x v="2"/>
    <x v="0"/>
    <x v="0"/>
    <x v="3"/>
    <x v="1"/>
    <x v="2"/>
    <x v="0"/>
    <x v="0"/>
    <x v="0"/>
    <x v="0"/>
    <x v="0"/>
    <x v="0"/>
    <x v="0"/>
    <x v="0"/>
    <x v="0"/>
    <x v="0"/>
    <x v="0"/>
    <x v="0"/>
    <x v="0"/>
    <x v="3"/>
    <x v="7"/>
    <x v="5"/>
    <x v="3"/>
    <x v="3"/>
    <x v="0"/>
    <x v="1"/>
    <x v="2"/>
    <x v="0"/>
    <x v="0"/>
    <x v="5"/>
  </r>
  <r>
    <x v="0"/>
    <s v="Fristående"/>
    <x v="14"/>
    <x v="0"/>
    <x v="1"/>
    <x v="1"/>
    <x v="2"/>
    <x v="0"/>
    <x v="2"/>
    <x v="2"/>
    <x v="2"/>
    <x v="3"/>
    <x v="0"/>
    <x v="3"/>
    <x v="0"/>
    <x v="3"/>
    <x v="3"/>
    <x v="2"/>
    <x v="2"/>
    <x v="3"/>
    <x v="2"/>
    <x v="0"/>
    <x v="0"/>
    <x v="2"/>
    <x v="2"/>
    <x v="2"/>
    <x v="0"/>
    <x v="3"/>
    <x v="0"/>
    <x v="0"/>
    <x v="0"/>
    <x v="3"/>
    <x v="0"/>
    <x v="1"/>
    <x v="3"/>
    <x v="3"/>
    <x v="0"/>
    <x v="3"/>
    <x v="2"/>
    <x v="2"/>
    <x v="0"/>
    <x v="0"/>
    <x v="0"/>
    <x v="0"/>
    <x v="0"/>
    <x v="0"/>
    <x v="0"/>
    <x v="0"/>
    <x v="0"/>
    <x v="0"/>
    <x v="5"/>
    <x v="5"/>
    <x v="4"/>
    <x v="4"/>
    <x v="0"/>
    <x v="4"/>
    <x v="4"/>
    <x v="10"/>
    <x v="6"/>
    <x v="8"/>
  </r>
  <r>
    <x v="0"/>
    <s v="Fristående"/>
    <x v="14"/>
    <x v="0"/>
    <x v="5"/>
    <x v="1"/>
    <x v="4"/>
    <x v="3"/>
    <x v="4"/>
    <x v="1"/>
    <x v="1"/>
    <x v="4"/>
    <x v="1"/>
    <x v="0"/>
    <x v="3"/>
    <x v="0"/>
    <x v="5"/>
    <x v="1"/>
    <x v="1"/>
    <x v="3"/>
    <x v="2"/>
    <x v="4"/>
    <x v="3"/>
    <x v="0"/>
    <x v="1"/>
    <x v="3"/>
    <x v="3"/>
    <x v="3"/>
    <x v="1"/>
    <x v="1"/>
    <x v="4"/>
    <x v="2"/>
    <x v="1"/>
    <x v="2"/>
    <x v="0"/>
    <x v="1"/>
    <x v="1"/>
    <x v="0"/>
    <x v="1"/>
    <x v="1"/>
    <x v="0"/>
    <x v="0"/>
    <x v="0"/>
    <x v="0"/>
    <x v="0"/>
    <x v="0"/>
    <x v="0"/>
    <x v="0"/>
    <x v="0"/>
    <x v="8"/>
    <x v="75"/>
    <x v="22"/>
    <x v="1"/>
    <x v="4"/>
    <x v="5"/>
    <x v="3"/>
    <x v="4"/>
    <x v="44"/>
    <x v="17"/>
    <x v="3"/>
  </r>
  <r>
    <x v="0"/>
    <s v="Fristående"/>
    <x v="14"/>
    <x v="0"/>
    <x v="1"/>
    <x v="0"/>
    <x v="2"/>
    <x v="0"/>
    <x v="2"/>
    <x v="2"/>
    <x v="3"/>
    <x v="0"/>
    <x v="4"/>
    <x v="3"/>
    <x v="0"/>
    <x v="3"/>
    <x v="3"/>
    <x v="3"/>
    <x v="3"/>
    <x v="2"/>
    <x v="5"/>
    <x v="0"/>
    <x v="0"/>
    <x v="3"/>
    <x v="0"/>
    <x v="3"/>
    <x v="2"/>
    <x v="0"/>
    <x v="0"/>
    <x v="2"/>
    <x v="0"/>
    <x v="2"/>
    <x v="3"/>
    <x v="1"/>
    <x v="3"/>
    <x v="0"/>
    <x v="0"/>
    <x v="3"/>
    <x v="2"/>
    <x v="4"/>
    <x v="0"/>
    <x v="0"/>
    <x v="0"/>
    <x v="0"/>
    <x v="0"/>
    <x v="0"/>
    <x v="0"/>
    <x v="0"/>
    <x v="0"/>
    <x v="0"/>
    <x v="17"/>
    <x v="5"/>
    <x v="4"/>
    <x v="13"/>
    <x v="0"/>
    <x v="5"/>
    <x v="3"/>
    <x v="4"/>
    <x v="5"/>
    <x v="8"/>
  </r>
  <r>
    <x v="0"/>
    <s v="Fristående"/>
    <x v="14"/>
    <x v="0"/>
    <x v="5"/>
    <x v="0"/>
    <x v="2"/>
    <x v="0"/>
    <x v="2"/>
    <x v="2"/>
    <x v="3"/>
    <x v="2"/>
    <x v="2"/>
    <x v="0"/>
    <x v="0"/>
    <x v="3"/>
    <x v="0"/>
    <x v="0"/>
    <x v="1"/>
    <x v="0"/>
    <x v="4"/>
    <x v="0"/>
    <x v="0"/>
    <x v="2"/>
    <x v="2"/>
    <x v="3"/>
    <x v="0"/>
    <x v="0"/>
    <x v="0"/>
    <x v="0"/>
    <x v="2"/>
    <x v="2"/>
    <x v="3"/>
    <x v="2"/>
    <x v="0"/>
    <x v="0"/>
    <x v="0"/>
    <x v="3"/>
    <x v="2"/>
    <x v="2"/>
    <x v="0"/>
    <x v="0"/>
    <x v="0"/>
    <x v="0"/>
    <x v="0"/>
    <x v="0"/>
    <x v="0"/>
    <x v="0"/>
    <x v="0"/>
    <x v="0"/>
    <x v="4"/>
    <x v="6"/>
    <x v="0"/>
    <x v="7"/>
    <x v="0"/>
    <x v="4"/>
    <x v="2"/>
    <x v="2"/>
    <x v="5"/>
    <x v="3"/>
  </r>
  <r>
    <x v="0"/>
    <s v="Fristående"/>
    <x v="14"/>
    <x v="0"/>
    <x v="5"/>
    <x v="1"/>
    <x v="0"/>
    <x v="2"/>
    <x v="4"/>
    <x v="2"/>
    <x v="2"/>
    <x v="2"/>
    <x v="0"/>
    <x v="3"/>
    <x v="5"/>
    <x v="3"/>
    <x v="3"/>
    <x v="2"/>
    <x v="2"/>
    <x v="3"/>
    <x v="4"/>
    <x v="0"/>
    <x v="0"/>
    <x v="3"/>
    <x v="4"/>
    <x v="3"/>
    <x v="0"/>
    <x v="0"/>
    <x v="3"/>
    <x v="2"/>
    <x v="0"/>
    <x v="2"/>
    <x v="3"/>
    <x v="1"/>
    <x v="1"/>
    <x v="2"/>
    <x v="0"/>
    <x v="0"/>
    <x v="0"/>
    <x v="2"/>
    <x v="0"/>
    <x v="0"/>
    <x v="0"/>
    <x v="0"/>
    <x v="0"/>
    <x v="0"/>
    <x v="0"/>
    <x v="0"/>
    <x v="0"/>
    <x v="7"/>
    <x v="7"/>
    <x v="23"/>
    <x v="4"/>
    <x v="17"/>
    <x v="0"/>
    <x v="7"/>
    <x v="2"/>
    <x v="50"/>
    <x v="5"/>
    <x v="1"/>
  </r>
  <r>
    <x v="0"/>
    <s v="Fristående"/>
    <x v="14"/>
    <x v="0"/>
    <x v="5"/>
    <x v="1"/>
    <x v="0"/>
    <x v="2"/>
    <x v="2"/>
    <x v="3"/>
    <x v="2"/>
    <x v="3"/>
    <x v="0"/>
    <x v="3"/>
    <x v="0"/>
    <x v="3"/>
    <x v="3"/>
    <x v="2"/>
    <x v="4"/>
    <x v="3"/>
    <x v="2"/>
    <x v="0"/>
    <x v="0"/>
    <x v="2"/>
    <x v="1"/>
    <x v="3"/>
    <x v="2"/>
    <x v="0"/>
    <x v="0"/>
    <x v="2"/>
    <x v="0"/>
    <x v="2"/>
    <x v="3"/>
    <x v="3"/>
    <x v="1"/>
    <x v="2"/>
    <x v="0"/>
    <x v="3"/>
    <x v="0"/>
    <x v="2"/>
    <x v="0"/>
    <x v="0"/>
    <x v="0"/>
    <x v="0"/>
    <x v="0"/>
    <x v="0"/>
    <x v="0"/>
    <x v="0"/>
    <x v="0"/>
    <x v="4"/>
    <x v="9"/>
    <x v="5"/>
    <x v="9"/>
    <x v="4"/>
    <x v="0"/>
    <x v="2"/>
    <x v="3"/>
    <x v="4"/>
    <x v="5"/>
    <x v="5"/>
  </r>
  <r>
    <x v="0"/>
    <s v="Fristående"/>
    <x v="14"/>
    <x v="0"/>
    <x v="5"/>
    <x v="1"/>
    <x v="0"/>
    <x v="0"/>
    <x v="3"/>
    <x v="3"/>
    <x v="3"/>
    <x v="2"/>
    <x v="0"/>
    <x v="3"/>
    <x v="0"/>
    <x v="3"/>
    <x v="3"/>
    <x v="0"/>
    <x v="4"/>
    <x v="2"/>
    <x v="0"/>
    <x v="2"/>
    <x v="0"/>
    <x v="2"/>
    <x v="4"/>
    <x v="3"/>
    <x v="0"/>
    <x v="3"/>
    <x v="4"/>
    <x v="0"/>
    <x v="0"/>
    <x v="0"/>
    <x v="2"/>
    <x v="3"/>
    <x v="2"/>
    <x v="2"/>
    <x v="2"/>
    <x v="0"/>
    <x v="0"/>
    <x v="2"/>
    <x v="0"/>
    <x v="0"/>
    <x v="0"/>
    <x v="0"/>
    <x v="0"/>
    <x v="0"/>
    <x v="0"/>
    <x v="0"/>
    <x v="0"/>
    <x v="13"/>
    <x v="7"/>
    <x v="5"/>
    <x v="4"/>
    <x v="2"/>
    <x v="2"/>
    <x v="3"/>
    <x v="2"/>
    <x v="23"/>
    <x v="3"/>
    <x v="2"/>
  </r>
  <r>
    <x v="0"/>
    <s v="Fristående"/>
    <x v="14"/>
    <x v="0"/>
    <x v="5"/>
    <x v="1"/>
    <x v="2"/>
    <x v="0"/>
    <x v="0"/>
    <x v="2"/>
    <x v="0"/>
    <x v="0"/>
    <x v="5"/>
    <x v="4"/>
    <x v="4"/>
    <x v="4"/>
    <x v="5"/>
    <x v="2"/>
    <x v="3"/>
    <x v="4"/>
    <x v="5"/>
    <x v="2"/>
    <x v="2"/>
    <x v="0"/>
    <x v="4"/>
    <x v="0"/>
    <x v="4"/>
    <x v="2"/>
    <x v="3"/>
    <x v="3"/>
    <x v="3"/>
    <x v="0"/>
    <x v="2"/>
    <x v="2"/>
    <x v="4"/>
    <x v="0"/>
    <x v="2"/>
    <x v="2"/>
    <x v="4"/>
    <x v="0"/>
    <x v="0"/>
    <x v="0"/>
    <x v="0"/>
    <x v="0"/>
    <x v="0"/>
    <x v="0"/>
    <x v="0"/>
    <x v="0"/>
    <x v="0"/>
    <x v="2"/>
    <x v="22"/>
    <x v="31"/>
    <x v="3"/>
    <x v="15"/>
    <x v="7"/>
    <x v="0"/>
    <x v="8"/>
    <x v="8"/>
    <x v="3"/>
    <x v="7"/>
  </r>
  <r>
    <x v="0"/>
    <s v="Fristående"/>
    <x v="14"/>
    <x v="0"/>
    <x v="5"/>
    <x v="0"/>
    <x v="2"/>
    <x v="0"/>
    <x v="2"/>
    <x v="2"/>
    <x v="3"/>
    <x v="4"/>
    <x v="5"/>
    <x v="5"/>
    <x v="4"/>
    <x v="4"/>
    <x v="5"/>
    <x v="2"/>
    <x v="3"/>
    <x v="0"/>
    <x v="3"/>
    <x v="0"/>
    <x v="2"/>
    <x v="0"/>
    <x v="4"/>
    <x v="4"/>
    <x v="3"/>
    <x v="0"/>
    <x v="4"/>
    <x v="3"/>
    <x v="3"/>
    <x v="4"/>
    <x v="4"/>
    <x v="4"/>
    <x v="4"/>
    <x v="0"/>
    <x v="4"/>
    <x v="2"/>
    <x v="4"/>
    <x v="3"/>
    <x v="0"/>
    <x v="0"/>
    <x v="0"/>
    <x v="0"/>
    <x v="0"/>
    <x v="0"/>
    <x v="0"/>
    <x v="0"/>
    <x v="0"/>
    <x v="0"/>
    <x v="25"/>
    <x v="18"/>
    <x v="3"/>
    <x v="6"/>
    <x v="2"/>
    <x v="0"/>
    <x v="8"/>
    <x v="17"/>
    <x v="7"/>
    <x v="6"/>
  </r>
  <r>
    <x v="0"/>
    <s v="Fristående"/>
    <x v="14"/>
    <x v="0"/>
    <x v="1"/>
    <x v="1"/>
    <x v="0"/>
    <x v="0"/>
    <x v="2"/>
    <x v="3"/>
    <x v="3"/>
    <x v="2"/>
    <x v="0"/>
    <x v="3"/>
    <x v="0"/>
    <x v="3"/>
    <x v="0"/>
    <x v="3"/>
    <x v="2"/>
    <x v="2"/>
    <x v="2"/>
    <x v="0"/>
    <x v="2"/>
    <x v="2"/>
    <x v="2"/>
    <x v="2"/>
    <x v="0"/>
    <x v="2"/>
    <x v="0"/>
    <x v="0"/>
    <x v="3"/>
    <x v="2"/>
    <x v="0"/>
    <x v="2"/>
    <x v="2"/>
    <x v="2"/>
    <x v="0"/>
    <x v="3"/>
    <x v="0"/>
    <x v="2"/>
    <x v="0"/>
    <x v="0"/>
    <x v="0"/>
    <x v="0"/>
    <x v="0"/>
    <x v="0"/>
    <x v="0"/>
    <x v="0"/>
    <x v="0"/>
    <x v="3"/>
    <x v="7"/>
    <x v="4"/>
    <x v="5"/>
    <x v="3"/>
    <x v="2"/>
    <x v="4"/>
    <x v="4"/>
    <x v="5"/>
    <x v="2"/>
    <x v="3"/>
  </r>
  <r>
    <x v="0"/>
    <s v="Fristående"/>
    <x v="14"/>
    <x v="0"/>
    <x v="5"/>
    <x v="0"/>
    <x v="3"/>
    <x v="2"/>
    <x v="0"/>
    <x v="0"/>
    <x v="4"/>
    <x v="0"/>
    <x v="0"/>
    <x v="3"/>
    <x v="2"/>
    <x v="2"/>
    <x v="3"/>
    <x v="0"/>
    <x v="2"/>
    <x v="0"/>
    <x v="4"/>
    <x v="0"/>
    <x v="4"/>
    <x v="2"/>
    <x v="3"/>
    <x v="5"/>
    <x v="3"/>
    <x v="0"/>
    <x v="5"/>
    <x v="3"/>
    <x v="0"/>
    <x v="2"/>
    <x v="5"/>
    <x v="3"/>
    <x v="4"/>
    <x v="3"/>
    <x v="2"/>
    <x v="0"/>
    <x v="4"/>
    <x v="3"/>
    <x v="0"/>
    <x v="0"/>
    <x v="0"/>
    <x v="0"/>
    <x v="0"/>
    <x v="0"/>
    <x v="0"/>
    <x v="0"/>
    <x v="0"/>
    <x v="13"/>
    <x v="29"/>
    <x v="9"/>
    <x v="2"/>
    <x v="7"/>
    <x v="3"/>
    <x v="6"/>
    <x v="2"/>
    <x v="76"/>
    <x v="16"/>
    <x v="9"/>
  </r>
  <r>
    <x v="0"/>
    <s v="Fristående"/>
    <x v="14"/>
    <x v="0"/>
    <x v="5"/>
    <x v="1"/>
    <x v="2"/>
    <x v="0"/>
    <x v="0"/>
    <x v="3"/>
    <x v="2"/>
    <x v="0"/>
    <x v="0"/>
    <x v="3"/>
    <x v="0"/>
    <x v="0"/>
    <x v="0"/>
    <x v="2"/>
    <x v="2"/>
    <x v="3"/>
    <x v="4"/>
    <x v="0"/>
    <x v="0"/>
    <x v="2"/>
    <x v="4"/>
    <x v="2"/>
    <x v="2"/>
    <x v="3"/>
    <x v="3"/>
    <x v="0"/>
    <x v="3"/>
    <x v="2"/>
    <x v="2"/>
    <x v="2"/>
    <x v="2"/>
    <x v="0"/>
    <x v="1"/>
    <x v="1"/>
    <x v="1"/>
    <x v="1"/>
    <x v="0"/>
    <x v="0"/>
    <x v="0"/>
    <x v="0"/>
    <x v="0"/>
    <x v="0"/>
    <x v="0"/>
    <x v="0"/>
    <x v="0"/>
    <x v="2"/>
    <x v="39"/>
    <x v="3"/>
    <x v="4"/>
    <x v="17"/>
    <x v="0"/>
    <x v="3"/>
    <x v="2"/>
    <x v="46"/>
    <x v="4"/>
    <x v="3"/>
  </r>
  <r>
    <x v="0"/>
    <s v="Fristående"/>
    <x v="14"/>
    <x v="0"/>
    <x v="1"/>
    <x v="1"/>
    <x v="4"/>
    <x v="0"/>
    <x v="0"/>
    <x v="2"/>
    <x v="2"/>
    <x v="0"/>
    <x v="4"/>
    <x v="2"/>
    <x v="5"/>
    <x v="3"/>
    <x v="1"/>
    <x v="1"/>
    <x v="4"/>
    <x v="3"/>
    <x v="0"/>
    <x v="0"/>
    <x v="0"/>
    <x v="2"/>
    <x v="2"/>
    <x v="3"/>
    <x v="2"/>
    <x v="0"/>
    <x v="4"/>
    <x v="2"/>
    <x v="0"/>
    <x v="3"/>
    <x v="3"/>
    <x v="1"/>
    <x v="1"/>
    <x v="2"/>
    <x v="1"/>
    <x v="2"/>
    <x v="0"/>
    <x v="2"/>
    <x v="0"/>
    <x v="0"/>
    <x v="0"/>
    <x v="0"/>
    <x v="0"/>
    <x v="0"/>
    <x v="0"/>
    <x v="0"/>
    <x v="0"/>
    <x v="12"/>
    <x v="11"/>
    <x v="59"/>
    <x v="8"/>
    <x v="10"/>
    <x v="0"/>
    <x v="4"/>
    <x v="3"/>
    <x v="24"/>
    <x v="13"/>
    <x v="1"/>
  </r>
  <r>
    <x v="0"/>
    <s v="Fristående"/>
    <x v="14"/>
    <x v="0"/>
    <x v="5"/>
    <x v="0"/>
    <x v="0"/>
    <x v="2"/>
    <x v="2"/>
    <x v="2"/>
    <x v="2"/>
    <x v="2"/>
    <x v="4"/>
    <x v="2"/>
    <x v="5"/>
    <x v="2"/>
    <x v="3"/>
    <x v="2"/>
    <x v="2"/>
    <x v="2"/>
    <x v="2"/>
    <x v="0"/>
    <x v="0"/>
    <x v="2"/>
    <x v="2"/>
    <x v="3"/>
    <x v="2"/>
    <x v="0"/>
    <x v="0"/>
    <x v="2"/>
    <x v="0"/>
    <x v="2"/>
    <x v="0"/>
    <x v="3"/>
    <x v="3"/>
    <x v="3"/>
    <x v="3"/>
    <x v="3"/>
    <x v="2"/>
    <x v="2"/>
    <x v="0"/>
    <x v="0"/>
    <x v="0"/>
    <x v="0"/>
    <x v="0"/>
    <x v="0"/>
    <x v="0"/>
    <x v="0"/>
    <x v="0"/>
    <x v="4"/>
    <x v="56"/>
    <x v="2"/>
    <x v="4"/>
    <x v="3"/>
    <x v="0"/>
    <x v="4"/>
    <x v="3"/>
    <x v="4"/>
    <x v="2"/>
    <x v="1"/>
  </r>
  <r>
    <x v="0"/>
    <s v="Fristående"/>
    <x v="14"/>
    <x v="0"/>
    <x v="5"/>
    <x v="1"/>
    <x v="2"/>
    <x v="2"/>
    <x v="4"/>
    <x v="2"/>
    <x v="2"/>
    <x v="2"/>
    <x v="4"/>
    <x v="0"/>
    <x v="2"/>
    <x v="0"/>
    <x v="5"/>
    <x v="2"/>
    <x v="2"/>
    <x v="3"/>
    <x v="2"/>
    <x v="2"/>
    <x v="0"/>
    <x v="2"/>
    <x v="1"/>
    <x v="0"/>
    <x v="0"/>
    <x v="0"/>
    <x v="0"/>
    <x v="2"/>
    <x v="0"/>
    <x v="3"/>
    <x v="0"/>
    <x v="1"/>
    <x v="2"/>
    <x v="2"/>
    <x v="2"/>
    <x v="0"/>
    <x v="2"/>
    <x v="2"/>
    <x v="0"/>
    <x v="0"/>
    <x v="0"/>
    <x v="0"/>
    <x v="0"/>
    <x v="0"/>
    <x v="0"/>
    <x v="0"/>
    <x v="0"/>
    <x v="9"/>
    <x v="56"/>
    <x v="15"/>
    <x v="4"/>
    <x v="4"/>
    <x v="2"/>
    <x v="2"/>
    <x v="0"/>
    <x v="4"/>
    <x v="6"/>
    <x v="4"/>
  </r>
  <r>
    <x v="0"/>
    <s v="Fristående"/>
    <x v="14"/>
    <x v="0"/>
    <x v="1"/>
    <x v="0"/>
    <x v="2"/>
    <x v="0"/>
    <x v="2"/>
    <x v="0"/>
    <x v="0"/>
    <x v="0"/>
    <x v="2"/>
    <x v="3"/>
    <x v="2"/>
    <x v="0"/>
    <x v="3"/>
    <x v="2"/>
    <x v="2"/>
    <x v="2"/>
    <x v="0"/>
    <x v="2"/>
    <x v="3"/>
    <x v="0"/>
    <x v="1"/>
    <x v="2"/>
    <x v="3"/>
    <x v="2"/>
    <x v="4"/>
    <x v="3"/>
    <x v="4"/>
    <x v="2"/>
    <x v="0"/>
    <x v="1"/>
    <x v="1"/>
    <x v="0"/>
    <x v="0"/>
    <x v="3"/>
    <x v="2"/>
    <x v="2"/>
    <x v="0"/>
    <x v="0"/>
    <x v="0"/>
    <x v="0"/>
    <x v="0"/>
    <x v="0"/>
    <x v="0"/>
    <x v="0"/>
    <x v="0"/>
    <x v="0"/>
    <x v="28"/>
    <x v="3"/>
    <x v="4"/>
    <x v="2"/>
    <x v="6"/>
    <x v="3"/>
    <x v="0"/>
    <x v="30"/>
    <x v="2"/>
    <x v="1"/>
  </r>
  <r>
    <x v="0"/>
    <s v="Fristående"/>
    <x v="14"/>
    <x v="0"/>
    <x v="5"/>
    <x v="0"/>
    <x v="0"/>
    <x v="2"/>
    <x v="4"/>
    <x v="2"/>
    <x v="1"/>
    <x v="0"/>
    <x v="2"/>
    <x v="1"/>
    <x v="0"/>
    <x v="3"/>
    <x v="1"/>
    <x v="2"/>
    <x v="2"/>
    <x v="2"/>
    <x v="2"/>
    <x v="1"/>
    <x v="0"/>
    <x v="2"/>
    <x v="0"/>
    <x v="2"/>
    <x v="2"/>
    <x v="0"/>
    <x v="0"/>
    <x v="2"/>
    <x v="2"/>
    <x v="1"/>
    <x v="1"/>
    <x v="3"/>
    <x v="1"/>
    <x v="3"/>
    <x v="3"/>
    <x v="3"/>
    <x v="0"/>
    <x v="2"/>
    <x v="0"/>
    <x v="0"/>
    <x v="0"/>
    <x v="0"/>
    <x v="0"/>
    <x v="0"/>
    <x v="0"/>
    <x v="0"/>
    <x v="0"/>
    <x v="7"/>
    <x v="21"/>
    <x v="48"/>
    <x v="4"/>
    <x v="3"/>
    <x v="0"/>
    <x v="2"/>
    <x v="2"/>
    <x v="0"/>
    <x v="1"/>
    <x v="5"/>
  </r>
  <r>
    <x v="0"/>
    <s v="Fristående"/>
    <x v="11"/>
    <x v="0"/>
    <x v="5"/>
    <x v="1"/>
    <x v="0"/>
    <x v="0"/>
    <x v="4"/>
    <x v="0"/>
    <x v="0"/>
    <x v="2"/>
    <x v="2"/>
    <x v="0"/>
    <x v="2"/>
    <x v="0"/>
    <x v="0"/>
    <x v="2"/>
    <x v="3"/>
    <x v="4"/>
    <x v="5"/>
    <x v="2"/>
    <x v="2"/>
    <x v="2"/>
    <x v="1"/>
    <x v="2"/>
    <x v="0"/>
    <x v="2"/>
    <x v="3"/>
    <x v="3"/>
    <x v="3"/>
    <x v="0"/>
    <x v="2"/>
    <x v="3"/>
    <x v="2"/>
    <x v="0"/>
    <x v="2"/>
    <x v="2"/>
    <x v="4"/>
    <x v="4"/>
    <x v="0"/>
    <x v="0"/>
    <x v="0"/>
    <x v="0"/>
    <x v="0"/>
    <x v="0"/>
    <x v="0"/>
    <x v="0"/>
    <x v="0"/>
    <x v="9"/>
    <x v="30"/>
    <x v="7"/>
    <x v="3"/>
    <x v="15"/>
    <x v="7"/>
    <x v="2"/>
    <x v="4"/>
    <x v="8"/>
    <x v="3"/>
    <x v="2"/>
  </r>
  <r>
    <x v="0"/>
    <s v="Fristående"/>
    <x v="12"/>
    <x v="0"/>
    <x v="5"/>
    <x v="0"/>
    <x v="2"/>
    <x v="0"/>
    <x v="2"/>
    <x v="3"/>
    <x v="2"/>
    <x v="2"/>
    <x v="0"/>
    <x v="0"/>
    <x v="0"/>
    <x v="3"/>
    <x v="5"/>
    <x v="0"/>
    <x v="4"/>
    <x v="4"/>
    <x v="5"/>
    <x v="0"/>
    <x v="2"/>
    <x v="2"/>
    <x v="0"/>
    <x v="2"/>
    <x v="3"/>
    <x v="2"/>
    <x v="0"/>
    <x v="0"/>
    <x v="2"/>
    <x v="0"/>
    <x v="3"/>
    <x v="1"/>
    <x v="0"/>
    <x v="2"/>
    <x v="3"/>
    <x v="3"/>
    <x v="2"/>
    <x v="2"/>
    <x v="0"/>
    <x v="0"/>
    <x v="0"/>
    <x v="0"/>
    <x v="0"/>
    <x v="0"/>
    <x v="0"/>
    <x v="0"/>
    <x v="0"/>
    <x v="0"/>
    <x v="5"/>
    <x v="35"/>
    <x v="4"/>
    <x v="15"/>
    <x v="2"/>
    <x v="2"/>
    <x v="0"/>
    <x v="32"/>
    <x v="10"/>
    <x v="8"/>
  </r>
  <r>
    <x v="0"/>
    <s v="Fristående"/>
    <x v="11"/>
    <x v="0"/>
    <x v="5"/>
    <x v="1"/>
    <x v="4"/>
    <x v="3"/>
    <x v="3"/>
    <x v="0"/>
    <x v="3"/>
    <x v="4"/>
    <x v="2"/>
    <x v="0"/>
    <x v="4"/>
    <x v="0"/>
    <x v="0"/>
    <x v="2"/>
    <x v="2"/>
    <x v="3"/>
    <x v="0"/>
    <x v="0"/>
    <x v="3"/>
    <x v="4"/>
    <x v="1"/>
    <x v="2"/>
    <x v="1"/>
    <x v="0"/>
    <x v="5"/>
    <x v="1"/>
    <x v="2"/>
    <x v="0"/>
    <x v="2"/>
    <x v="3"/>
    <x v="4"/>
    <x v="0"/>
    <x v="2"/>
    <x v="4"/>
    <x v="4"/>
    <x v="0"/>
    <x v="0"/>
    <x v="0"/>
    <x v="0"/>
    <x v="0"/>
    <x v="0"/>
    <x v="0"/>
    <x v="0"/>
    <x v="0"/>
    <x v="0"/>
    <x v="9"/>
    <x v="21"/>
    <x v="15"/>
    <x v="4"/>
    <x v="10"/>
    <x v="4"/>
    <x v="6"/>
    <x v="4"/>
    <x v="34"/>
    <x v="3"/>
    <x v="9"/>
  </r>
  <r>
    <x v="0"/>
    <s v="Fristående"/>
    <x v="11"/>
    <x v="0"/>
    <x v="12"/>
    <x v="1"/>
    <x v="3"/>
    <x v="4"/>
    <x v="3"/>
    <x v="2"/>
    <x v="3"/>
    <x v="2"/>
    <x v="4"/>
    <x v="3"/>
    <x v="1"/>
    <x v="1"/>
    <x v="5"/>
    <x v="2"/>
    <x v="0"/>
    <x v="2"/>
    <x v="2"/>
    <x v="4"/>
    <x v="1"/>
    <x v="4"/>
    <x v="2"/>
    <x v="1"/>
    <x v="2"/>
    <x v="4"/>
    <x v="0"/>
    <x v="2"/>
    <x v="4"/>
    <x v="3"/>
    <x v="0"/>
    <x v="2"/>
    <x v="0"/>
    <x v="0"/>
    <x v="0"/>
    <x v="1"/>
    <x v="0"/>
    <x v="4"/>
    <x v="0"/>
    <x v="0"/>
    <x v="0"/>
    <x v="0"/>
    <x v="0"/>
    <x v="0"/>
    <x v="0"/>
    <x v="0"/>
    <x v="0"/>
    <x v="17"/>
    <x v="95"/>
    <x v="32"/>
    <x v="6"/>
    <x v="3"/>
    <x v="5"/>
    <x v="8"/>
    <x v="3"/>
    <x v="20"/>
    <x v="6"/>
    <x v="3"/>
  </r>
  <r>
    <x v="0"/>
    <s v="Fristående"/>
    <x v="11"/>
    <x v="0"/>
    <x v="5"/>
    <x v="0"/>
    <x v="2"/>
    <x v="2"/>
    <x v="0"/>
    <x v="0"/>
    <x v="3"/>
    <x v="4"/>
    <x v="5"/>
    <x v="0"/>
    <x v="0"/>
    <x v="3"/>
    <x v="5"/>
    <x v="1"/>
    <x v="1"/>
    <x v="4"/>
    <x v="1"/>
    <x v="0"/>
    <x v="0"/>
    <x v="0"/>
    <x v="2"/>
    <x v="0"/>
    <x v="3"/>
    <x v="3"/>
    <x v="4"/>
    <x v="0"/>
    <x v="2"/>
    <x v="1"/>
    <x v="0"/>
    <x v="2"/>
    <x v="0"/>
    <x v="2"/>
    <x v="3"/>
    <x v="3"/>
    <x v="2"/>
    <x v="2"/>
    <x v="0"/>
    <x v="0"/>
    <x v="0"/>
    <x v="0"/>
    <x v="0"/>
    <x v="0"/>
    <x v="0"/>
    <x v="0"/>
    <x v="0"/>
    <x v="0"/>
    <x v="33"/>
    <x v="35"/>
    <x v="1"/>
    <x v="18"/>
    <x v="0"/>
    <x v="7"/>
    <x v="5"/>
    <x v="32"/>
    <x v="18"/>
    <x v="3"/>
  </r>
  <r>
    <x v="0"/>
    <s v="Fristående"/>
    <x v="11"/>
    <x v="0"/>
    <x v="5"/>
    <x v="1"/>
    <x v="2"/>
    <x v="0"/>
    <x v="0"/>
    <x v="3"/>
    <x v="2"/>
    <x v="0"/>
    <x v="0"/>
    <x v="2"/>
    <x v="5"/>
    <x v="3"/>
    <x v="0"/>
    <x v="2"/>
    <x v="3"/>
    <x v="3"/>
    <x v="0"/>
    <x v="3"/>
    <x v="4"/>
    <x v="0"/>
    <x v="1"/>
    <x v="3"/>
    <x v="2"/>
    <x v="0"/>
    <x v="0"/>
    <x v="2"/>
    <x v="2"/>
    <x v="2"/>
    <x v="3"/>
    <x v="3"/>
    <x v="2"/>
    <x v="3"/>
    <x v="0"/>
    <x v="0"/>
    <x v="2"/>
    <x v="0"/>
    <x v="0"/>
    <x v="0"/>
    <x v="0"/>
    <x v="0"/>
    <x v="0"/>
    <x v="0"/>
    <x v="0"/>
    <x v="0"/>
    <x v="0"/>
    <x v="2"/>
    <x v="39"/>
    <x v="23"/>
    <x v="3"/>
    <x v="10"/>
    <x v="8"/>
    <x v="3"/>
    <x v="3"/>
    <x v="0"/>
    <x v="5"/>
    <x v="2"/>
  </r>
  <r>
    <x v="0"/>
    <s v="Fristående"/>
    <x v="11"/>
    <x v="0"/>
    <x v="5"/>
    <x v="0"/>
    <x v="2"/>
    <x v="0"/>
    <x v="0"/>
    <x v="2"/>
    <x v="3"/>
    <x v="2"/>
    <x v="2"/>
    <x v="3"/>
    <x v="0"/>
    <x v="0"/>
    <x v="3"/>
    <x v="2"/>
    <x v="3"/>
    <x v="4"/>
    <x v="0"/>
    <x v="0"/>
    <x v="0"/>
    <x v="2"/>
    <x v="2"/>
    <x v="3"/>
    <x v="0"/>
    <x v="3"/>
    <x v="4"/>
    <x v="0"/>
    <x v="3"/>
    <x v="2"/>
    <x v="3"/>
    <x v="2"/>
    <x v="2"/>
    <x v="2"/>
    <x v="3"/>
    <x v="3"/>
    <x v="2"/>
    <x v="2"/>
    <x v="0"/>
    <x v="0"/>
    <x v="0"/>
    <x v="0"/>
    <x v="0"/>
    <x v="0"/>
    <x v="0"/>
    <x v="0"/>
    <x v="0"/>
    <x v="2"/>
    <x v="4"/>
    <x v="14"/>
    <x v="3"/>
    <x v="9"/>
    <x v="0"/>
    <x v="4"/>
    <x v="2"/>
    <x v="5"/>
    <x v="5"/>
    <x v="3"/>
  </r>
  <r>
    <x v="0"/>
    <s v="Fristående"/>
    <x v="11"/>
    <x v="0"/>
    <x v="5"/>
    <x v="1"/>
    <x v="0"/>
    <x v="3"/>
    <x v="4"/>
    <x v="2"/>
    <x v="2"/>
    <x v="2"/>
    <x v="0"/>
    <x v="3"/>
    <x v="0"/>
    <x v="3"/>
    <x v="3"/>
    <x v="3"/>
    <x v="2"/>
    <x v="4"/>
    <x v="0"/>
    <x v="0"/>
    <x v="2"/>
    <x v="3"/>
    <x v="2"/>
    <x v="2"/>
    <x v="3"/>
    <x v="3"/>
    <x v="4"/>
    <x v="0"/>
    <x v="2"/>
    <x v="0"/>
    <x v="3"/>
    <x v="2"/>
    <x v="1"/>
    <x v="2"/>
    <x v="0"/>
    <x v="0"/>
    <x v="2"/>
    <x v="0"/>
    <x v="0"/>
    <x v="0"/>
    <x v="0"/>
    <x v="0"/>
    <x v="0"/>
    <x v="0"/>
    <x v="0"/>
    <x v="0"/>
    <x v="0"/>
    <x v="14"/>
    <x v="7"/>
    <x v="5"/>
    <x v="5"/>
    <x v="9"/>
    <x v="2"/>
    <x v="5"/>
    <x v="0"/>
    <x v="32"/>
    <x v="10"/>
    <x v="2"/>
  </r>
  <r>
    <x v="0"/>
    <s v="Fristående"/>
    <x v="11"/>
    <x v="0"/>
    <x v="5"/>
    <x v="3"/>
    <x v="2"/>
    <x v="0"/>
    <x v="0"/>
    <x v="0"/>
    <x v="0"/>
    <x v="0"/>
    <x v="2"/>
    <x v="0"/>
    <x v="2"/>
    <x v="0"/>
    <x v="0"/>
    <x v="0"/>
    <x v="3"/>
    <x v="0"/>
    <x v="0"/>
    <x v="4"/>
    <x v="2"/>
    <x v="0"/>
    <x v="4"/>
    <x v="2"/>
    <x v="0"/>
    <x v="0"/>
    <x v="0"/>
    <x v="3"/>
    <x v="3"/>
    <x v="4"/>
    <x v="3"/>
    <x v="2"/>
    <x v="0"/>
    <x v="0"/>
    <x v="4"/>
    <x v="4"/>
    <x v="0"/>
    <x v="1"/>
    <x v="0"/>
    <x v="0"/>
    <x v="0"/>
    <x v="0"/>
    <x v="0"/>
    <x v="0"/>
    <x v="0"/>
    <x v="0"/>
    <x v="0"/>
    <x v="2"/>
    <x v="28"/>
    <x v="7"/>
    <x v="6"/>
    <x v="0"/>
    <x v="6"/>
    <x v="0"/>
    <x v="4"/>
    <x v="36"/>
    <x v="21"/>
    <x v="3"/>
  </r>
  <r>
    <x v="0"/>
    <s v="Fristående"/>
    <x v="11"/>
    <x v="0"/>
    <x v="5"/>
    <x v="0"/>
    <x v="0"/>
    <x v="3"/>
    <x v="2"/>
    <x v="3"/>
    <x v="3"/>
    <x v="3"/>
    <x v="4"/>
    <x v="3"/>
    <x v="2"/>
    <x v="3"/>
    <x v="3"/>
    <x v="3"/>
    <x v="2"/>
    <x v="3"/>
    <x v="2"/>
    <x v="0"/>
    <x v="2"/>
    <x v="1"/>
    <x v="1"/>
    <x v="3"/>
    <x v="2"/>
    <x v="3"/>
    <x v="4"/>
    <x v="2"/>
    <x v="2"/>
    <x v="0"/>
    <x v="3"/>
    <x v="3"/>
    <x v="1"/>
    <x v="2"/>
    <x v="0"/>
    <x v="3"/>
    <x v="2"/>
    <x v="2"/>
    <x v="0"/>
    <x v="0"/>
    <x v="0"/>
    <x v="0"/>
    <x v="0"/>
    <x v="0"/>
    <x v="0"/>
    <x v="0"/>
    <x v="0"/>
    <x v="7"/>
    <x v="35"/>
    <x v="4"/>
    <x v="5"/>
    <x v="4"/>
    <x v="2"/>
    <x v="2"/>
    <x v="3"/>
    <x v="23"/>
    <x v="10"/>
    <x v="5"/>
  </r>
  <r>
    <x v="0"/>
    <s v="Fristående"/>
    <x v="11"/>
    <x v="0"/>
    <x v="5"/>
    <x v="0"/>
    <x v="0"/>
    <x v="0"/>
    <x v="0"/>
    <x v="0"/>
    <x v="0"/>
    <x v="0"/>
    <x v="2"/>
    <x v="3"/>
    <x v="0"/>
    <x v="3"/>
    <x v="0"/>
    <x v="2"/>
    <x v="3"/>
    <x v="2"/>
    <x v="4"/>
    <x v="2"/>
    <x v="3"/>
    <x v="0"/>
    <x v="0"/>
    <x v="0"/>
    <x v="3"/>
    <x v="2"/>
    <x v="0"/>
    <x v="3"/>
    <x v="4"/>
    <x v="2"/>
    <x v="2"/>
    <x v="3"/>
    <x v="1"/>
    <x v="0"/>
    <x v="2"/>
    <x v="4"/>
    <x v="4"/>
    <x v="2"/>
    <x v="0"/>
    <x v="0"/>
    <x v="0"/>
    <x v="0"/>
    <x v="0"/>
    <x v="0"/>
    <x v="0"/>
    <x v="0"/>
    <x v="0"/>
    <x v="0"/>
    <x v="28"/>
    <x v="4"/>
    <x v="3"/>
    <x v="14"/>
    <x v="6"/>
    <x v="0"/>
    <x v="5"/>
    <x v="29"/>
    <x v="4"/>
    <x v="5"/>
  </r>
  <r>
    <x v="0"/>
    <s v="Fristående"/>
    <x v="11"/>
    <x v="0"/>
    <x v="5"/>
    <x v="0"/>
    <x v="0"/>
    <x v="4"/>
    <x v="2"/>
    <x v="2"/>
    <x v="2"/>
    <x v="2"/>
    <x v="0"/>
    <x v="0"/>
    <x v="5"/>
    <x v="0"/>
    <x v="3"/>
    <x v="2"/>
    <x v="3"/>
    <x v="2"/>
    <x v="2"/>
    <x v="2"/>
    <x v="0"/>
    <x v="2"/>
    <x v="3"/>
    <x v="2"/>
    <x v="3"/>
    <x v="0"/>
    <x v="4"/>
    <x v="2"/>
    <x v="2"/>
    <x v="2"/>
    <x v="3"/>
    <x v="3"/>
    <x v="1"/>
    <x v="0"/>
    <x v="3"/>
    <x v="0"/>
    <x v="0"/>
    <x v="2"/>
    <x v="0"/>
    <x v="0"/>
    <x v="0"/>
    <x v="0"/>
    <x v="0"/>
    <x v="0"/>
    <x v="0"/>
    <x v="0"/>
    <x v="0"/>
    <x v="5"/>
    <x v="7"/>
    <x v="14"/>
    <x v="3"/>
    <x v="3"/>
    <x v="2"/>
    <x v="6"/>
    <x v="0"/>
    <x v="10"/>
    <x v="5"/>
    <x v="5"/>
  </r>
  <r>
    <x v="0"/>
    <s v="Fristående"/>
    <x v="11"/>
    <x v="0"/>
    <x v="5"/>
    <x v="0"/>
    <x v="0"/>
    <x v="0"/>
    <x v="0"/>
    <x v="2"/>
    <x v="2"/>
    <x v="2"/>
    <x v="0"/>
    <x v="0"/>
    <x v="5"/>
    <x v="3"/>
    <x v="0"/>
    <x v="2"/>
    <x v="2"/>
    <x v="1"/>
    <x v="2"/>
    <x v="0"/>
    <x v="2"/>
    <x v="3"/>
    <x v="1"/>
    <x v="4"/>
    <x v="4"/>
    <x v="0"/>
    <x v="4"/>
    <x v="3"/>
    <x v="4"/>
    <x v="0"/>
    <x v="0"/>
    <x v="4"/>
    <x v="3"/>
    <x v="0"/>
    <x v="2"/>
    <x v="4"/>
    <x v="0"/>
    <x v="4"/>
    <x v="0"/>
    <x v="0"/>
    <x v="0"/>
    <x v="0"/>
    <x v="0"/>
    <x v="0"/>
    <x v="0"/>
    <x v="0"/>
    <x v="0"/>
    <x v="0"/>
    <x v="7"/>
    <x v="4"/>
    <x v="4"/>
    <x v="4"/>
    <x v="2"/>
    <x v="4"/>
    <x v="6"/>
    <x v="9"/>
    <x v="0"/>
    <x v="2"/>
  </r>
  <r>
    <x v="0"/>
    <s v="Fristående"/>
    <x v="11"/>
    <x v="0"/>
    <x v="5"/>
    <x v="0"/>
    <x v="0"/>
    <x v="2"/>
    <x v="0"/>
    <x v="2"/>
    <x v="3"/>
    <x v="2"/>
    <x v="0"/>
    <x v="3"/>
    <x v="0"/>
    <x v="0"/>
    <x v="4"/>
    <x v="2"/>
    <x v="2"/>
    <x v="2"/>
    <x v="0"/>
    <x v="0"/>
    <x v="0"/>
    <x v="2"/>
    <x v="2"/>
    <x v="0"/>
    <x v="0"/>
    <x v="0"/>
    <x v="0"/>
    <x v="0"/>
    <x v="4"/>
    <x v="0"/>
    <x v="4"/>
    <x v="2"/>
    <x v="1"/>
    <x v="2"/>
    <x v="0"/>
    <x v="3"/>
    <x v="4"/>
    <x v="4"/>
    <x v="0"/>
    <x v="0"/>
    <x v="0"/>
    <x v="0"/>
    <x v="0"/>
    <x v="0"/>
    <x v="0"/>
    <x v="0"/>
    <x v="0"/>
    <x v="3"/>
    <x v="12"/>
    <x v="7"/>
    <x v="4"/>
    <x v="2"/>
    <x v="0"/>
    <x v="4"/>
    <x v="0"/>
    <x v="45"/>
    <x v="12"/>
    <x v="2"/>
  </r>
  <r>
    <x v="0"/>
    <s v="Fristående"/>
    <x v="11"/>
    <x v="0"/>
    <x v="5"/>
    <x v="0"/>
    <x v="2"/>
    <x v="0"/>
    <x v="0"/>
    <x v="2"/>
    <x v="3"/>
    <x v="0"/>
    <x v="4"/>
    <x v="3"/>
    <x v="0"/>
    <x v="0"/>
    <x v="5"/>
    <x v="2"/>
    <x v="1"/>
    <x v="3"/>
    <x v="3"/>
    <x v="3"/>
    <x v="3"/>
    <x v="0"/>
    <x v="4"/>
    <x v="2"/>
    <x v="0"/>
    <x v="3"/>
    <x v="2"/>
    <x v="0"/>
    <x v="0"/>
    <x v="4"/>
    <x v="4"/>
    <x v="4"/>
    <x v="4"/>
    <x v="2"/>
    <x v="4"/>
    <x v="2"/>
    <x v="3"/>
    <x v="2"/>
    <x v="0"/>
    <x v="0"/>
    <x v="0"/>
    <x v="0"/>
    <x v="0"/>
    <x v="0"/>
    <x v="0"/>
    <x v="0"/>
    <x v="0"/>
    <x v="2"/>
    <x v="17"/>
    <x v="0"/>
    <x v="3"/>
    <x v="5"/>
    <x v="2"/>
    <x v="0"/>
    <x v="4"/>
    <x v="26"/>
    <x v="7"/>
    <x v="6"/>
  </r>
  <r>
    <x v="0"/>
    <s v="Fristående"/>
    <x v="12"/>
    <x v="0"/>
    <x v="5"/>
    <x v="0"/>
    <x v="2"/>
    <x v="2"/>
    <x v="2"/>
    <x v="3"/>
    <x v="0"/>
    <x v="2"/>
    <x v="0"/>
    <x v="0"/>
    <x v="2"/>
    <x v="3"/>
    <x v="0"/>
    <x v="3"/>
    <x v="2"/>
    <x v="3"/>
    <x v="0"/>
    <x v="0"/>
    <x v="0"/>
    <x v="3"/>
    <x v="1"/>
    <x v="5"/>
    <x v="5"/>
    <x v="0"/>
    <x v="0"/>
    <x v="2"/>
    <x v="0"/>
    <x v="3"/>
    <x v="5"/>
    <x v="0"/>
    <x v="3"/>
    <x v="3"/>
    <x v="0"/>
    <x v="3"/>
    <x v="0"/>
    <x v="2"/>
    <x v="0"/>
    <x v="0"/>
    <x v="0"/>
    <x v="0"/>
    <x v="0"/>
    <x v="0"/>
    <x v="0"/>
    <x v="0"/>
    <x v="0"/>
    <x v="3"/>
    <x v="29"/>
    <x v="35"/>
    <x v="5"/>
    <x v="10"/>
    <x v="0"/>
    <x v="4"/>
    <x v="9"/>
    <x v="4"/>
    <x v="9"/>
    <x v="8"/>
  </r>
  <r>
    <x v="0"/>
    <s v="Fristående"/>
    <x v="11"/>
    <x v="0"/>
    <x v="5"/>
    <x v="0"/>
    <x v="2"/>
    <x v="0"/>
    <x v="0"/>
    <x v="2"/>
    <x v="0"/>
    <x v="2"/>
    <x v="5"/>
    <x v="0"/>
    <x v="5"/>
    <x v="3"/>
    <x v="0"/>
    <x v="0"/>
    <x v="0"/>
    <x v="0"/>
    <x v="4"/>
    <x v="4"/>
    <x v="3"/>
    <x v="0"/>
    <x v="2"/>
    <x v="2"/>
    <x v="0"/>
    <x v="3"/>
    <x v="3"/>
    <x v="0"/>
    <x v="3"/>
    <x v="0"/>
    <x v="0"/>
    <x v="2"/>
    <x v="0"/>
    <x v="2"/>
    <x v="1"/>
    <x v="0"/>
    <x v="1"/>
    <x v="1"/>
    <x v="0"/>
    <x v="0"/>
    <x v="0"/>
    <x v="0"/>
    <x v="0"/>
    <x v="0"/>
    <x v="0"/>
    <x v="0"/>
    <x v="0"/>
    <x v="2"/>
    <x v="37"/>
    <x v="4"/>
    <x v="0"/>
    <x v="7"/>
    <x v="5"/>
    <x v="7"/>
    <x v="4"/>
    <x v="46"/>
    <x v="0"/>
    <x v="3"/>
  </r>
  <r>
    <x v="0"/>
    <s v="Fristående"/>
    <x v="15"/>
    <x v="0"/>
    <x v="1"/>
    <x v="0"/>
    <x v="0"/>
    <x v="0"/>
    <x v="2"/>
    <x v="3"/>
    <x v="2"/>
    <x v="3"/>
    <x v="0"/>
    <x v="3"/>
    <x v="0"/>
    <x v="2"/>
    <x v="3"/>
    <x v="3"/>
    <x v="2"/>
    <x v="2"/>
    <x v="2"/>
    <x v="0"/>
    <x v="0"/>
    <x v="3"/>
    <x v="2"/>
    <x v="3"/>
    <x v="2"/>
    <x v="0"/>
    <x v="0"/>
    <x v="2"/>
    <x v="0"/>
    <x v="3"/>
    <x v="3"/>
    <x v="3"/>
    <x v="1"/>
    <x v="2"/>
    <x v="0"/>
    <x v="0"/>
    <x v="0"/>
    <x v="0"/>
    <x v="0"/>
    <x v="0"/>
    <x v="0"/>
    <x v="0"/>
    <x v="0"/>
    <x v="0"/>
    <x v="0"/>
    <x v="0"/>
    <x v="0"/>
    <x v="3"/>
    <x v="9"/>
    <x v="11"/>
    <x v="5"/>
    <x v="3"/>
    <x v="0"/>
    <x v="5"/>
    <x v="3"/>
    <x v="4"/>
    <x v="13"/>
    <x v="5"/>
  </r>
  <r>
    <x v="0"/>
    <s v="Fristående"/>
    <x v="15"/>
    <x v="0"/>
    <x v="1"/>
    <x v="0"/>
    <x v="0"/>
    <x v="0"/>
    <x v="0"/>
    <x v="2"/>
    <x v="2"/>
    <x v="3"/>
    <x v="0"/>
    <x v="3"/>
    <x v="0"/>
    <x v="0"/>
    <x v="0"/>
    <x v="2"/>
    <x v="3"/>
    <x v="4"/>
    <x v="0"/>
    <x v="0"/>
    <x v="2"/>
    <x v="3"/>
    <x v="1"/>
    <x v="2"/>
    <x v="3"/>
    <x v="2"/>
    <x v="0"/>
    <x v="3"/>
    <x v="3"/>
    <x v="0"/>
    <x v="2"/>
    <x v="2"/>
    <x v="1"/>
    <x v="0"/>
    <x v="0"/>
    <x v="1"/>
    <x v="0"/>
    <x v="0"/>
    <x v="0"/>
    <x v="0"/>
    <x v="0"/>
    <x v="0"/>
    <x v="0"/>
    <x v="0"/>
    <x v="0"/>
    <x v="0"/>
    <x v="0"/>
    <x v="0"/>
    <x v="5"/>
    <x v="3"/>
    <x v="3"/>
    <x v="9"/>
    <x v="2"/>
    <x v="4"/>
    <x v="0"/>
    <x v="3"/>
    <x v="3"/>
    <x v="2"/>
  </r>
  <r>
    <x v="0"/>
    <s v="Fristående"/>
    <x v="15"/>
    <x v="0"/>
    <x v="1"/>
    <x v="0"/>
    <x v="2"/>
    <x v="3"/>
    <x v="0"/>
    <x v="2"/>
    <x v="3"/>
    <x v="4"/>
    <x v="4"/>
    <x v="5"/>
    <x v="4"/>
    <x v="0"/>
    <x v="4"/>
    <x v="2"/>
    <x v="3"/>
    <x v="4"/>
    <x v="5"/>
    <x v="0"/>
    <x v="0"/>
    <x v="3"/>
    <x v="2"/>
    <x v="1"/>
    <x v="3"/>
    <x v="0"/>
    <x v="0"/>
    <x v="0"/>
    <x v="0"/>
    <x v="3"/>
    <x v="3"/>
    <x v="3"/>
    <x v="1"/>
    <x v="0"/>
    <x v="0"/>
    <x v="0"/>
    <x v="2"/>
    <x v="0"/>
    <x v="0"/>
    <x v="0"/>
    <x v="0"/>
    <x v="0"/>
    <x v="0"/>
    <x v="0"/>
    <x v="0"/>
    <x v="0"/>
    <x v="0"/>
    <x v="12"/>
    <x v="41"/>
    <x v="38"/>
    <x v="3"/>
    <x v="15"/>
    <x v="0"/>
    <x v="5"/>
    <x v="5"/>
    <x v="0"/>
    <x v="13"/>
    <x v="5"/>
  </r>
  <r>
    <x v="0"/>
    <s v="Fristående"/>
    <x v="15"/>
    <x v="0"/>
    <x v="1"/>
    <x v="0"/>
    <x v="2"/>
    <x v="0"/>
    <x v="0"/>
    <x v="2"/>
    <x v="0"/>
    <x v="0"/>
    <x v="2"/>
    <x v="0"/>
    <x v="2"/>
    <x v="3"/>
    <x v="3"/>
    <x v="0"/>
    <x v="3"/>
    <x v="0"/>
    <x v="4"/>
    <x v="2"/>
    <x v="0"/>
    <x v="0"/>
    <x v="1"/>
    <x v="0"/>
    <x v="1"/>
    <x v="1"/>
    <x v="0"/>
    <x v="0"/>
    <x v="1"/>
    <x v="1"/>
    <x v="2"/>
    <x v="0"/>
    <x v="1"/>
    <x v="0"/>
    <x v="2"/>
    <x v="0"/>
    <x v="2"/>
    <x v="1"/>
    <x v="0"/>
    <x v="0"/>
    <x v="0"/>
    <x v="0"/>
    <x v="0"/>
    <x v="0"/>
    <x v="0"/>
    <x v="0"/>
    <x v="0"/>
    <x v="2"/>
    <x v="30"/>
    <x v="6"/>
    <x v="6"/>
    <x v="7"/>
    <x v="2"/>
    <x v="3"/>
    <x v="5"/>
    <x v="2"/>
    <x v="11"/>
    <x v="5"/>
  </r>
  <r>
    <x v="0"/>
    <s v="Fristående"/>
    <x v="15"/>
    <x v="0"/>
    <x v="1"/>
    <x v="1"/>
    <x v="3"/>
    <x v="0"/>
    <x v="4"/>
    <x v="3"/>
    <x v="2"/>
    <x v="2"/>
    <x v="5"/>
    <x v="0"/>
    <x v="5"/>
    <x v="3"/>
    <x v="2"/>
    <x v="3"/>
    <x v="2"/>
    <x v="2"/>
    <x v="2"/>
    <x v="0"/>
    <x v="3"/>
    <x v="3"/>
    <x v="1"/>
    <x v="2"/>
    <x v="0"/>
    <x v="3"/>
    <x v="0"/>
    <x v="0"/>
    <x v="2"/>
    <x v="0"/>
    <x v="2"/>
    <x v="1"/>
    <x v="1"/>
    <x v="2"/>
    <x v="0"/>
    <x v="0"/>
    <x v="0"/>
    <x v="2"/>
    <x v="0"/>
    <x v="0"/>
    <x v="0"/>
    <x v="0"/>
    <x v="0"/>
    <x v="0"/>
    <x v="0"/>
    <x v="0"/>
    <x v="0"/>
    <x v="0"/>
    <x v="91"/>
    <x v="23"/>
    <x v="5"/>
    <x v="3"/>
    <x v="4"/>
    <x v="4"/>
    <x v="4"/>
    <x v="15"/>
    <x v="3"/>
    <x v="1"/>
  </r>
  <r>
    <x v="0"/>
    <s v="Fristående"/>
    <x v="15"/>
    <x v="0"/>
    <x v="1"/>
    <x v="1"/>
    <x v="2"/>
    <x v="3"/>
    <x v="4"/>
    <x v="2"/>
    <x v="0"/>
    <x v="4"/>
    <x v="4"/>
    <x v="5"/>
    <x v="2"/>
    <x v="0"/>
    <x v="4"/>
    <x v="2"/>
    <x v="2"/>
    <x v="2"/>
    <x v="4"/>
    <x v="4"/>
    <x v="3"/>
    <x v="0"/>
    <x v="1"/>
    <x v="4"/>
    <x v="4"/>
    <x v="2"/>
    <x v="1"/>
    <x v="3"/>
    <x v="3"/>
    <x v="4"/>
    <x v="4"/>
    <x v="2"/>
    <x v="1"/>
    <x v="0"/>
    <x v="0"/>
    <x v="4"/>
    <x v="0"/>
    <x v="1"/>
    <x v="0"/>
    <x v="0"/>
    <x v="0"/>
    <x v="0"/>
    <x v="0"/>
    <x v="0"/>
    <x v="0"/>
    <x v="0"/>
    <x v="0"/>
    <x v="11"/>
    <x v="32"/>
    <x v="22"/>
    <x v="4"/>
    <x v="14"/>
    <x v="5"/>
    <x v="3"/>
    <x v="6"/>
    <x v="81"/>
    <x v="7"/>
    <x v="2"/>
  </r>
  <r>
    <x v="0"/>
    <s v="Fristående"/>
    <x v="15"/>
    <x v="0"/>
    <x v="1"/>
    <x v="1"/>
    <x v="2"/>
    <x v="3"/>
    <x v="0"/>
    <x v="3"/>
    <x v="3"/>
    <x v="2"/>
    <x v="2"/>
    <x v="0"/>
    <x v="0"/>
    <x v="0"/>
    <x v="5"/>
    <x v="0"/>
    <x v="0"/>
    <x v="4"/>
    <x v="0"/>
    <x v="0"/>
    <x v="0"/>
    <x v="2"/>
    <x v="1"/>
    <x v="1"/>
    <x v="2"/>
    <x v="0"/>
    <x v="0"/>
    <x v="1"/>
    <x v="0"/>
    <x v="2"/>
    <x v="0"/>
    <x v="3"/>
    <x v="1"/>
    <x v="0"/>
    <x v="0"/>
    <x v="4"/>
    <x v="0"/>
    <x v="0"/>
    <x v="0"/>
    <x v="0"/>
    <x v="0"/>
    <x v="0"/>
    <x v="0"/>
    <x v="0"/>
    <x v="0"/>
    <x v="0"/>
    <x v="0"/>
    <x v="12"/>
    <x v="2"/>
    <x v="7"/>
    <x v="0"/>
    <x v="9"/>
    <x v="0"/>
    <x v="2"/>
    <x v="3"/>
    <x v="4"/>
    <x v="2"/>
    <x v="5"/>
  </r>
  <r>
    <x v="0"/>
    <s v="Fristående"/>
    <x v="15"/>
    <x v="0"/>
    <x v="1"/>
    <x v="0"/>
    <x v="2"/>
    <x v="2"/>
    <x v="4"/>
    <x v="3"/>
    <x v="3"/>
    <x v="2"/>
    <x v="2"/>
    <x v="0"/>
    <x v="0"/>
    <x v="3"/>
    <x v="3"/>
    <x v="2"/>
    <x v="3"/>
    <x v="2"/>
    <x v="4"/>
    <x v="0"/>
    <x v="0"/>
    <x v="2"/>
    <x v="1"/>
    <x v="2"/>
    <x v="2"/>
    <x v="0"/>
    <x v="4"/>
    <x v="2"/>
    <x v="2"/>
    <x v="0"/>
    <x v="0"/>
    <x v="2"/>
    <x v="2"/>
    <x v="2"/>
    <x v="0"/>
    <x v="0"/>
    <x v="2"/>
    <x v="0"/>
    <x v="0"/>
    <x v="0"/>
    <x v="0"/>
    <x v="0"/>
    <x v="0"/>
    <x v="0"/>
    <x v="0"/>
    <x v="0"/>
    <x v="0"/>
    <x v="9"/>
    <x v="2"/>
    <x v="4"/>
    <x v="3"/>
    <x v="14"/>
    <x v="0"/>
    <x v="2"/>
    <x v="2"/>
    <x v="10"/>
    <x v="0"/>
    <x v="3"/>
  </r>
  <r>
    <x v="0"/>
    <s v="Fristående"/>
    <x v="15"/>
    <x v="0"/>
    <x v="1"/>
    <x v="2"/>
    <x v="0"/>
    <x v="0"/>
    <x v="1"/>
    <x v="2"/>
    <x v="3"/>
    <x v="2"/>
    <x v="0"/>
    <x v="0"/>
    <x v="2"/>
    <x v="0"/>
    <x v="3"/>
    <x v="2"/>
    <x v="2"/>
    <x v="2"/>
    <x v="1"/>
    <x v="2"/>
    <x v="3"/>
    <x v="2"/>
    <x v="1"/>
    <x v="0"/>
    <x v="3"/>
    <x v="3"/>
    <x v="4"/>
    <x v="3"/>
    <x v="4"/>
    <x v="0"/>
    <x v="0"/>
    <x v="3"/>
    <x v="1"/>
    <x v="1"/>
    <x v="0"/>
    <x v="0"/>
    <x v="4"/>
    <x v="1"/>
    <x v="0"/>
    <x v="0"/>
    <x v="0"/>
    <x v="0"/>
    <x v="0"/>
    <x v="0"/>
    <x v="0"/>
    <x v="0"/>
    <x v="0"/>
    <x v="16"/>
    <x v="12"/>
    <x v="0"/>
    <x v="4"/>
    <x v="20"/>
    <x v="6"/>
    <x v="2"/>
    <x v="5"/>
    <x v="29"/>
    <x v="0"/>
    <x v="5"/>
  </r>
  <r>
    <x v="0"/>
    <s v="Fristående"/>
    <x v="15"/>
    <x v="0"/>
    <x v="1"/>
    <x v="1"/>
    <x v="2"/>
    <x v="0"/>
    <x v="4"/>
    <x v="2"/>
    <x v="3"/>
    <x v="2"/>
    <x v="0"/>
    <x v="0"/>
    <x v="0"/>
    <x v="0"/>
    <x v="0"/>
    <x v="2"/>
    <x v="2"/>
    <x v="2"/>
    <x v="0"/>
    <x v="2"/>
    <x v="3"/>
    <x v="2"/>
    <x v="1"/>
    <x v="0"/>
    <x v="3"/>
    <x v="3"/>
    <x v="4"/>
    <x v="3"/>
    <x v="2"/>
    <x v="2"/>
    <x v="0"/>
    <x v="2"/>
    <x v="1"/>
    <x v="0"/>
    <x v="0"/>
    <x v="4"/>
    <x v="0"/>
    <x v="0"/>
    <x v="0"/>
    <x v="0"/>
    <x v="0"/>
    <x v="0"/>
    <x v="0"/>
    <x v="0"/>
    <x v="0"/>
    <x v="0"/>
    <x v="0"/>
    <x v="12"/>
    <x v="12"/>
    <x v="0"/>
    <x v="4"/>
    <x v="2"/>
    <x v="6"/>
    <x v="2"/>
    <x v="5"/>
    <x v="5"/>
    <x v="2"/>
    <x v="2"/>
  </r>
  <r>
    <x v="0"/>
    <s v="Fristående"/>
    <x v="15"/>
    <x v="0"/>
    <x v="1"/>
    <x v="1"/>
    <x v="0"/>
    <x v="0"/>
    <x v="4"/>
    <x v="3"/>
    <x v="2"/>
    <x v="2"/>
    <x v="0"/>
    <x v="2"/>
    <x v="5"/>
    <x v="2"/>
    <x v="3"/>
    <x v="3"/>
    <x v="4"/>
    <x v="3"/>
    <x v="0"/>
    <x v="3"/>
    <x v="4"/>
    <x v="4"/>
    <x v="2"/>
    <x v="3"/>
    <x v="0"/>
    <x v="3"/>
    <x v="0"/>
    <x v="2"/>
    <x v="0"/>
    <x v="3"/>
    <x v="5"/>
    <x v="3"/>
    <x v="3"/>
    <x v="2"/>
    <x v="3"/>
    <x v="3"/>
    <x v="2"/>
    <x v="2"/>
    <x v="0"/>
    <x v="0"/>
    <x v="0"/>
    <x v="0"/>
    <x v="0"/>
    <x v="0"/>
    <x v="0"/>
    <x v="0"/>
    <x v="0"/>
    <x v="9"/>
    <x v="5"/>
    <x v="2"/>
    <x v="7"/>
    <x v="10"/>
    <x v="8"/>
    <x v="8"/>
    <x v="2"/>
    <x v="24"/>
    <x v="9"/>
    <x v="1"/>
  </r>
  <r>
    <x v="0"/>
    <s v="Fristående"/>
    <x v="15"/>
    <x v="0"/>
    <x v="1"/>
    <x v="0"/>
    <x v="0"/>
    <x v="0"/>
    <x v="0"/>
    <x v="3"/>
    <x v="2"/>
    <x v="3"/>
    <x v="2"/>
    <x v="2"/>
    <x v="0"/>
    <x v="3"/>
    <x v="3"/>
    <x v="3"/>
    <x v="2"/>
    <x v="2"/>
    <x v="2"/>
    <x v="0"/>
    <x v="2"/>
    <x v="3"/>
    <x v="2"/>
    <x v="2"/>
    <x v="2"/>
    <x v="0"/>
    <x v="0"/>
    <x v="2"/>
    <x v="0"/>
    <x v="2"/>
    <x v="3"/>
    <x v="2"/>
    <x v="3"/>
    <x v="0"/>
    <x v="0"/>
    <x v="0"/>
    <x v="2"/>
    <x v="2"/>
    <x v="0"/>
    <x v="0"/>
    <x v="0"/>
    <x v="0"/>
    <x v="0"/>
    <x v="0"/>
    <x v="0"/>
    <x v="0"/>
    <x v="0"/>
    <x v="0"/>
    <x v="58"/>
    <x v="23"/>
    <x v="5"/>
    <x v="3"/>
    <x v="2"/>
    <x v="5"/>
    <x v="2"/>
    <x v="4"/>
    <x v="5"/>
    <x v="4"/>
  </r>
  <r>
    <x v="0"/>
    <s v="Fristående"/>
    <x v="15"/>
    <x v="0"/>
    <x v="1"/>
    <x v="0"/>
    <x v="4"/>
    <x v="2"/>
    <x v="1"/>
    <x v="4"/>
    <x v="2"/>
    <x v="2"/>
    <x v="0"/>
    <x v="3"/>
    <x v="0"/>
    <x v="3"/>
    <x v="0"/>
    <x v="1"/>
    <x v="1"/>
    <x v="3"/>
    <x v="2"/>
    <x v="1"/>
    <x v="4"/>
    <x v="0"/>
    <x v="1"/>
    <x v="0"/>
    <x v="5"/>
    <x v="0"/>
    <x v="0"/>
    <x v="2"/>
    <x v="0"/>
    <x v="1"/>
    <x v="0"/>
    <x v="0"/>
    <x v="0"/>
    <x v="0"/>
    <x v="2"/>
    <x v="3"/>
    <x v="2"/>
    <x v="1"/>
    <x v="0"/>
    <x v="0"/>
    <x v="0"/>
    <x v="0"/>
    <x v="0"/>
    <x v="0"/>
    <x v="0"/>
    <x v="0"/>
    <x v="0"/>
    <x v="19"/>
    <x v="38"/>
    <x v="4"/>
    <x v="1"/>
    <x v="4"/>
    <x v="8"/>
    <x v="3"/>
    <x v="2"/>
    <x v="4"/>
    <x v="18"/>
    <x v="0"/>
  </r>
  <r>
    <x v="0"/>
    <s v="Fristående"/>
    <x v="15"/>
    <x v="0"/>
    <x v="1"/>
    <x v="1"/>
    <x v="2"/>
    <x v="4"/>
    <x v="4"/>
    <x v="2"/>
    <x v="4"/>
    <x v="5"/>
    <x v="2"/>
    <x v="2"/>
    <x v="5"/>
    <x v="2"/>
    <x v="2"/>
    <x v="2"/>
    <x v="2"/>
    <x v="3"/>
    <x v="2"/>
    <x v="4"/>
    <x v="2"/>
    <x v="0"/>
    <x v="1"/>
    <x v="0"/>
    <x v="0"/>
    <x v="0"/>
    <x v="0"/>
    <x v="2"/>
    <x v="0"/>
    <x v="2"/>
    <x v="2"/>
    <x v="1"/>
    <x v="3"/>
    <x v="0"/>
    <x v="3"/>
    <x v="3"/>
    <x v="0"/>
    <x v="2"/>
    <x v="0"/>
    <x v="0"/>
    <x v="0"/>
    <x v="0"/>
    <x v="0"/>
    <x v="0"/>
    <x v="0"/>
    <x v="0"/>
    <x v="0"/>
    <x v="0"/>
    <x v="49"/>
    <x v="27"/>
    <x v="4"/>
    <x v="4"/>
    <x v="6"/>
    <x v="3"/>
    <x v="0"/>
    <x v="4"/>
    <x v="4"/>
    <x v="8"/>
  </r>
  <r>
    <x v="0"/>
    <s v="Fristående"/>
    <x v="15"/>
    <x v="0"/>
    <x v="1"/>
    <x v="0"/>
    <x v="2"/>
    <x v="1"/>
    <x v="0"/>
    <x v="2"/>
    <x v="2"/>
    <x v="0"/>
    <x v="2"/>
    <x v="0"/>
    <x v="0"/>
    <x v="0"/>
    <x v="3"/>
    <x v="2"/>
    <x v="3"/>
    <x v="4"/>
    <x v="2"/>
    <x v="0"/>
    <x v="4"/>
    <x v="3"/>
    <x v="1"/>
    <x v="2"/>
    <x v="0"/>
    <x v="0"/>
    <x v="0"/>
    <x v="2"/>
    <x v="0"/>
    <x v="4"/>
    <x v="2"/>
    <x v="2"/>
    <x v="0"/>
    <x v="0"/>
    <x v="2"/>
    <x v="2"/>
    <x v="2"/>
    <x v="3"/>
    <x v="0"/>
    <x v="0"/>
    <x v="0"/>
    <x v="0"/>
    <x v="0"/>
    <x v="0"/>
    <x v="0"/>
    <x v="0"/>
    <x v="0"/>
    <x v="2"/>
    <x v="34"/>
    <x v="3"/>
    <x v="3"/>
    <x v="12"/>
    <x v="3"/>
    <x v="4"/>
    <x v="4"/>
    <x v="4"/>
    <x v="8"/>
    <x v="3"/>
  </r>
  <r>
    <x v="0"/>
    <s v="Fristående"/>
    <x v="15"/>
    <x v="0"/>
    <x v="1"/>
    <x v="0"/>
    <x v="3"/>
    <x v="2"/>
    <x v="2"/>
    <x v="2"/>
    <x v="4"/>
    <x v="3"/>
    <x v="5"/>
    <x v="3"/>
    <x v="5"/>
    <x v="2"/>
    <x v="2"/>
    <x v="3"/>
    <x v="2"/>
    <x v="3"/>
    <x v="2"/>
    <x v="2"/>
    <x v="3"/>
    <x v="2"/>
    <x v="2"/>
    <x v="0"/>
    <x v="3"/>
    <x v="3"/>
    <x v="0"/>
    <x v="0"/>
    <x v="0"/>
    <x v="0"/>
    <x v="0"/>
    <x v="1"/>
    <x v="1"/>
    <x v="2"/>
    <x v="0"/>
    <x v="0"/>
    <x v="0"/>
    <x v="2"/>
    <x v="0"/>
    <x v="0"/>
    <x v="0"/>
    <x v="0"/>
    <x v="0"/>
    <x v="0"/>
    <x v="0"/>
    <x v="0"/>
    <x v="0"/>
    <x v="5"/>
    <x v="65"/>
    <x v="2"/>
    <x v="5"/>
    <x v="4"/>
    <x v="6"/>
    <x v="4"/>
    <x v="5"/>
    <x v="10"/>
    <x v="0"/>
    <x v="1"/>
  </r>
  <r>
    <x v="0"/>
    <s v="Fristående"/>
    <x v="15"/>
    <x v="0"/>
    <x v="1"/>
    <x v="0"/>
    <x v="0"/>
    <x v="3"/>
    <x v="4"/>
    <x v="3"/>
    <x v="0"/>
    <x v="2"/>
    <x v="0"/>
    <x v="0"/>
    <x v="4"/>
    <x v="0"/>
    <x v="5"/>
    <x v="2"/>
    <x v="2"/>
    <x v="0"/>
    <x v="4"/>
    <x v="0"/>
    <x v="0"/>
    <x v="2"/>
    <x v="4"/>
    <x v="2"/>
    <x v="2"/>
    <x v="0"/>
    <x v="0"/>
    <x v="2"/>
    <x v="0"/>
    <x v="2"/>
    <x v="2"/>
    <x v="3"/>
    <x v="1"/>
    <x v="0"/>
    <x v="2"/>
    <x v="4"/>
    <x v="0"/>
    <x v="0"/>
    <x v="0"/>
    <x v="0"/>
    <x v="0"/>
    <x v="0"/>
    <x v="0"/>
    <x v="0"/>
    <x v="0"/>
    <x v="0"/>
    <x v="0"/>
    <x v="14"/>
    <x v="29"/>
    <x v="28"/>
    <x v="4"/>
    <x v="7"/>
    <x v="0"/>
    <x v="3"/>
    <x v="2"/>
    <x v="4"/>
    <x v="4"/>
    <x v="5"/>
  </r>
  <r>
    <x v="0"/>
    <s v="Fristående"/>
    <x v="15"/>
    <x v="0"/>
    <x v="1"/>
    <x v="0"/>
    <x v="3"/>
    <x v="0"/>
    <x v="2"/>
    <x v="2"/>
    <x v="2"/>
    <x v="2"/>
    <x v="0"/>
    <x v="0"/>
    <x v="0"/>
    <x v="3"/>
    <x v="3"/>
    <x v="3"/>
    <x v="2"/>
    <x v="2"/>
    <x v="0"/>
    <x v="0"/>
    <x v="4"/>
    <x v="2"/>
    <x v="0"/>
    <x v="2"/>
    <x v="0"/>
    <x v="0"/>
    <x v="0"/>
    <x v="2"/>
    <x v="0"/>
    <x v="2"/>
    <x v="3"/>
    <x v="3"/>
    <x v="3"/>
    <x v="2"/>
    <x v="0"/>
    <x v="4"/>
    <x v="2"/>
    <x v="0"/>
    <x v="0"/>
    <x v="0"/>
    <x v="0"/>
    <x v="0"/>
    <x v="0"/>
    <x v="0"/>
    <x v="0"/>
    <x v="0"/>
    <x v="0"/>
    <x v="13"/>
    <x v="7"/>
    <x v="4"/>
    <x v="5"/>
    <x v="2"/>
    <x v="3"/>
    <x v="2"/>
    <x v="4"/>
    <x v="4"/>
    <x v="5"/>
    <x v="1"/>
  </r>
  <r>
    <x v="0"/>
    <s v="Fristående"/>
    <x v="15"/>
    <x v="0"/>
    <x v="1"/>
    <x v="0"/>
    <x v="2"/>
    <x v="2"/>
    <x v="3"/>
    <x v="3"/>
    <x v="2"/>
    <x v="3"/>
    <x v="2"/>
    <x v="3"/>
    <x v="0"/>
    <x v="3"/>
    <x v="2"/>
    <x v="0"/>
    <x v="3"/>
    <x v="3"/>
    <x v="2"/>
    <x v="2"/>
    <x v="3"/>
    <x v="2"/>
    <x v="4"/>
    <x v="0"/>
    <x v="3"/>
    <x v="2"/>
    <x v="0"/>
    <x v="3"/>
    <x v="2"/>
    <x v="0"/>
    <x v="0"/>
    <x v="1"/>
    <x v="1"/>
    <x v="0"/>
    <x v="1"/>
    <x v="4"/>
    <x v="3"/>
    <x v="2"/>
    <x v="0"/>
    <x v="0"/>
    <x v="0"/>
    <x v="0"/>
    <x v="0"/>
    <x v="0"/>
    <x v="0"/>
    <x v="0"/>
    <x v="0"/>
    <x v="13"/>
    <x v="58"/>
    <x v="23"/>
    <x v="6"/>
    <x v="4"/>
    <x v="6"/>
    <x v="3"/>
    <x v="5"/>
    <x v="5"/>
    <x v="0"/>
    <x v="1"/>
  </r>
  <r>
    <x v="0"/>
    <s v="Fristående"/>
    <x v="15"/>
    <x v="0"/>
    <x v="1"/>
    <x v="0"/>
    <x v="0"/>
    <x v="2"/>
    <x v="2"/>
    <x v="3"/>
    <x v="2"/>
    <x v="3"/>
    <x v="2"/>
    <x v="3"/>
    <x v="0"/>
    <x v="3"/>
    <x v="0"/>
    <x v="2"/>
    <x v="2"/>
    <x v="2"/>
    <x v="2"/>
    <x v="0"/>
    <x v="2"/>
    <x v="2"/>
    <x v="0"/>
    <x v="0"/>
    <x v="3"/>
    <x v="0"/>
    <x v="0"/>
    <x v="2"/>
    <x v="0"/>
    <x v="3"/>
    <x v="0"/>
    <x v="3"/>
    <x v="1"/>
    <x v="2"/>
    <x v="0"/>
    <x v="0"/>
    <x v="0"/>
    <x v="4"/>
    <x v="0"/>
    <x v="0"/>
    <x v="0"/>
    <x v="0"/>
    <x v="0"/>
    <x v="0"/>
    <x v="0"/>
    <x v="0"/>
    <x v="0"/>
    <x v="4"/>
    <x v="58"/>
    <x v="4"/>
    <x v="4"/>
    <x v="3"/>
    <x v="2"/>
    <x v="2"/>
    <x v="5"/>
    <x v="4"/>
    <x v="6"/>
    <x v="5"/>
  </r>
  <r>
    <x v="0"/>
    <s v="Fristående"/>
    <x v="15"/>
    <x v="0"/>
    <x v="1"/>
    <x v="0"/>
    <x v="0"/>
    <x v="2"/>
    <x v="2"/>
    <x v="3"/>
    <x v="2"/>
    <x v="3"/>
    <x v="0"/>
    <x v="3"/>
    <x v="5"/>
    <x v="2"/>
    <x v="3"/>
    <x v="3"/>
    <x v="3"/>
    <x v="2"/>
    <x v="2"/>
    <x v="0"/>
    <x v="2"/>
    <x v="3"/>
    <x v="2"/>
    <x v="0"/>
    <x v="3"/>
    <x v="3"/>
    <x v="0"/>
    <x v="0"/>
    <x v="2"/>
    <x v="0"/>
    <x v="3"/>
    <x v="3"/>
    <x v="1"/>
    <x v="0"/>
    <x v="2"/>
    <x v="4"/>
    <x v="0"/>
    <x v="2"/>
    <x v="0"/>
    <x v="0"/>
    <x v="0"/>
    <x v="0"/>
    <x v="0"/>
    <x v="0"/>
    <x v="0"/>
    <x v="0"/>
    <x v="0"/>
    <x v="4"/>
    <x v="9"/>
    <x v="19"/>
    <x v="4"/>
    <x v="3"/>
    <x v="2"/>
    <x v="5"/>
    <x v="5"/>
    <x v="15"/>
    <x v="10"/>
    <x v="5"/>
  </r>
  <r>
    <x v="0"/>
    <s v="Fristående"/>
    <x v="15"/>
    <x v="0"/>
    <x v="1"/>
    <x v="0"/>
    <x v="0"/>
    <x v="0"/>
    <x v="2"/>
    <x v="3"/>
    <x v="2"/>
    <x v="3"/>
    <x v="0"/>
    <x v="3"/>
    <x v="2"/>
    <x v="3"/>
    <x v="3"/>
    <x v="2"/>
    <x v="2"/>
    <x v="4"/>
    <x v="0"/>
    <x v="0"/>
    <x v="0"/>
    <x v="3"/>
    <x v="2"/>
    <x v="2"/>
    <x v="2"/>
    <x v="0"/>
    <x v="0"/>
    <x v="2"/>
    <x v="0"/>
    <x v="2"/>
    <x v="3"/>
    <x v="3"/>
    <x v="3"/>
    <x v="0"/>
    <x v="2"/>
    <x v="4"/>
    <x v="4"/>
    <x v="2"/>
    <x v="0"/>
    <x v="0"/>
    <x v="0"/>
    <x v="0"/>
    <x v="0"/>
    <x v="0"/>
    <x v="0"/>
    <x v="0"/>
    <x v="0"/>
    <x v="3"/>
    <x v="9"/>
    <x v="4"/>
    <x v="4"/>
    <x v="9"/>
    <x v="0"/>
    <x v="5"/>
    <x v="2"/>
    <x v="4"/>
    <x v="5"/>
    <x v="1"/>
  </r>
  <r>
    <x v="0"/>
    <s v="Fristående"/>
    <x v="15"/>
    <x v="0"/>
    <x v="1"/>
    <x v="0"/>
    <x v="3"/>
    <x v="0"/>
    <x v="2"/>
    <x v="2"/>
    <x v="2"/>
    <x v="1"/>
    <x v="1"/>
    <x v="5"/>
    <x v="1"/>
    <x v="0"/>
    <x v="0"/>
    <x v="2"/>
    <x v="3"/>
    <x v="0"/>
    <x v="5"/>
    <x v="0"/>
    <x v="0"/>
    <x v="3"/>
    <x v="4"/>
    <x v="2"/>
    <x v="2"/>
    <x v="0"/>
    <x v="0"/>
    <x v="2"/>
    <x v="4"/>
    <x v="0"/>
    <x v="0"/>
    <x v="2"/>
    <x v="0"/>
    <x v="4"/>
    <x v="4"/>
    <x v="4"/>
    <x v="0"/>
    <x v="0"/>
    <x v="0"/>
    <x v="0"/>
    <x v="0"/>
    <x v="0"/>
    <x v="0"/>
    <x v="0"/>
    <x v="0"/>
    <x v="0"/>
    <x v="0"/>
    <x v="13"/>
    <x v="96"/>
    <x v="26"/>
    <x v="3"/>
    <x v="8"/>
    <x v="0"/>
    <x v="7"/>
    <x v="2"/>
    <x v="12"/>
    <x v="0"/>
    <x v="3"/>
  </r>
  <r>
    <x v="0"/>
    <s v="Fristående"/>
    <x v="15"/>
    <x v="0"/>
    <x v="1"/>
    <x v="0"/>
    <x v="3"/>
    <x v="1"/>
    <x v="1"/>
    <x v="2"/>
    <x v="2"/>
    <x v="2"/>
    <x v="2"/>
    <x v="1"/>
    <x v="2"/>
    <x v="3"/>
    <x v="0"/>
    <x v="3"/>
    <x v="2"/>
    <x v="1"/>
    <x v="4"/>
    <x v="0"/>
    <x v="0"/>
    <x v="1"/>
    <x v="1"/>
    <x v="3"/>
    <x v="0"/>
    <x v="2"/>
    <x v="4"/>
    <x v="4"/>
    <x v="4"/>
    <x v="1"/>
    <x v="0"/>
    <x v="0"/>
    <x v="2"/>
    <x v="0"/>
    <x v="3"/>
    <x v="3"/>
    <x v="2"/>
    <x v="2"/>
    <x v="0"/>
    <x v="0"/>
    <x v="0"/>
    <x v="0"/>
    <x v="0"/>
    <x v="0"/>
    <x v="0"/>
    <x v="0"/>
    <x v="0"/>
    <x v="17"/>
    <x v="2"/>
    <x v="54"/>
    <x v="5"/>
    <x v="5"/>
    <x v="0"/>
    <x v="2"/>
    <x v="2"/>
    <x v="60"/>
    <x v="18"/>
    <x v="3"/>
  </r>
  <r>
    <x v="0"/>
    <s v="Fristående"/>
    <x v="15"/>
    <x v="0"/>
    <x v="1"/>
    <x v="0"/>
    <x v="2"/>
    <x v="3"/>
    <x v="4"/>
    <x v="2"/>
    <x v="3"/>
    <x v="0"/>
    <x v="2"/>
    <x v="5"/>
    <x v="2"/>
    <x v="0"/>
    <x v="3"/>
    <x v="2"/>
    <x v="2"/>
    <x v="2"/>
    <x v="3"/>
    <x v="2"/>
    <x v="0"/>
    <x v="2"/>
    <x v="4"/>
    <x v="4"/>
    <x v="3"/>
    <x v="0"/>
    <x v="0"/>
    <x v="2"/>
    <x v="0"/>
    <x v="2"/>
    <x v="3"/>
    <x v="2"/>
    <x v="3"/>
    <x v="2"/>
    <x v="0"/>
    <x v="0"/>
    <x v="0"/>
    <x v="4"/>
    <x v="0"/>
    <x v="0"/>
    <x v="0"/>
    <x v="0"/>
    <x v="0"/>
    <x v="0"/>
    <x v="0"/>
    <x v="0"/>
    <x v="0"/>
    <x v="11"/>
    <x v="8"/>
    <x v="7"/>
    <x v="4"/>
    <x v="21"/>
    <x v="2"/>
    <x v="3"/>
    <x v="8"/>
    <x v="4"/>
    <x v="5"/>
    <x v="4"/>
  </r>
  <r>
    <x v="0"/>
    <s v="Fristående"/>
    <x v="15"/>
    <x v="0"/>
    <x v="0"/>
    <x v="1"/>
    <x v="0"/>
    <x v="2"/>
    <x v="3"/>
    <x v="3"/>
    <x v="3"/>
    <x v="2"/>
    <x v="0"/>
    <x v="3"/>
    <x v="0"/>
    <x v="3"/>
    <x v="0"/>
    <x v="3"/>
    <x v="4"/>
    <x v="4"/>
    <x v="4"/>
    <x v="2"/>
    <x v="2"/>
    <x v="3"/>
    <x v="2"/>
    <x v="3"/>
    <x v="0"/>
    <x v="0"/>
    <x v="0"/>
    <x v="2"/>
    <x v="0"/>
    <x v="2"/>
    <x v="2"/>
    <x v="3"/>
    <x v="1"/>
    <x v="3"/>
    <x v="0"/>
    <x v="3"/>
    <x v="2"/>
    <x v="2"/>
    <x v="0"/>
    <x v="0"/>
    <x v="0"/>
    <x v="0"/>
    <x v="0"/>
    <x v="0"/>
    <x v="0"/>
    <x v="0"/>
    <x v="0"/>
    <x v="6"/>
    <x v="7"/>
    <x v="4"/>
    <x v="7"/>
    <x v="11"/>
    <x v="7"/>
    <x v="5"/>
    <x v="2"/>
    <x v="4"/>
    <x v="4"/>
    <x v="5"/>
  </r>
  <r>
    <x v="0"/>
    <s v="Fristående"/>
    <x v="15"/>
    <x v="0"/>
    <x v="0"/>
    <x v="1"/>
    <x v="2"/>
    <x v="0"/>
    <x v="0"/>
    <x v="3"/>
    <x v="3"/>
    <x v="0"/>
    <x v="0"/>
    <x v="0"/>
    <x v="2"/>
    <x v="0"/>
    <x v="5"/>
    <x v="3"/>
    <x v="4"/>
    <x v="3"/>
    <x v="0"/>
    <x v="0"/>
    <x v="2"/>
    <x v="2"/>
    <x v="1"/>
    <x v="0"/>
    <x v="3"/>
    <x v="0"/>
    <x v="0"/>
    <x v="2"/>
    <x v="0"/>
    <x v="0"/>
    <x v="3"/>
    <x v="0"/>
    <x v="3"/>
    <x v="0"/>
    <x v="4"/>
    <x v="2"/>
    <x v="2"/>
    <x v="0"/>
    <x v="0"/>
    <x v="0"/>
    <x v="0"/>
    <x v="0"/>
    <x v="0"/>
    <x v="0"/>
    <x v="0"/>
    <x v="0"/>
    <x v="0"/>
    <x v="2"/>
    <x v="29"/>
    <x v="15"/>
    <x v="7"/>
    <x v="10"/>
    <x v="2"/>
    <x v="2"/>
    <x v="5"/>
    <x v="4"/>
    <x v="10"/>
    <x v="8"/>
  </r>
  <r>
    <x v="0"/>
    <s v="Fristående"/>
    <x v="15"/>
    <x v="0"/>
    <x v="0"/>
    <x v="0"/>
    <x v="1"/>
    <x v="1"/>
    <x v="4"/>
    <x v="2"/>
    <x v="3"/>
    <x v="0"/>
    <x v="1"/>
    <x v="5"/>
    <x v="2"/>
    <x v="1"/>
    <x v="1"/>
    <x v="2"/>
    <x v="3"/>
    <x v="3"/>
    <x v="5"/>
    <x v="2"/>
    <x v="3"/>
    <x v="2"/>
    <x v="1"/>
    <x v="2"/>
    <x v="0"/>
    <x v="3"/>
    <x v="0"/>
    <x v="3"/>
    <x v="4"/>
    <x v="0"/>
    <x v="4"/>
    <x v="2"/>
    <x v="2"/>
    <x v="0"/>
    <x v="0"/>
    <x v="4"/>
    <x v="4"/>
    <x v="0"/>
    <x v="0"/>
    <x v="0"/>
    <x v="0"/>
    <x v="0"/>
    <x v="0"/>
    <x v="0"/>
    <x v="0"/>
    <x v="0"/>
    <x v="0"/>
    <x v="8"/>
    <x v="20"/>
    <x v="25"/>
    <x v="3"/>
    <x v="16"/>
    <x v="6"/>
    <x v="2"/>
    <x v="4"/>
    <x v="9"/>
    <x v="12"/>
    <x v="3"/>
  </r>
  <r>
    <x v="0"/>
    <s v="Fristående"/>
    <x v="15"/>
    <x v="0"/>
    <x v="0"/>
    <x v="1"/>
    <x v="2"/>
    <x v="2"/>
    <x v="0"/>
    <x v="2"/>
    <x v="3"/>
    <x v="0"/>
    <x v="1"/>
    <x v="5"/>
    <x v="2"/>
    <x v="0"/>
    <x v="2"/>
    <x v="2"/>
    <x v="2"/>
    <x v="0"/>
    <x v="2"/>
    <x v="4"/>
    <x v="0"/>
    <x v="3"/>
    <x v="2"/>
    <x v="3"/>
    <x v="5"/>
    <x v="0"/>
    <x v="4"/>
    <x v="2"/>
    <x v="0"/>
    <x v="0"/>
    <x v="0"/>
    <x v="1"/>
    <x v="3"/>
    <x v="3"/>
    <x v="4"/>
    <x v="4"/>
    <x v="2"/>
    <x v="0"/>
    <x v="0"/>
    <x v="0"/>
    <x v="0"/>
    <x v="0"/>
    <x v="0"/>
    <x v="0"/>
    <x v="0"/>
    <x v="0"/>
    <x v="0"/>
    <x v="0"/>
    <x v="20"/>
    <x v="0"/>
    <x v="4"/>
    <x v="5"/>
    <x v="4"/>
    <x v="5"/>
    <x v="7"/>
    <x v="24"/>
    <x v="0"/>
    <x v="8"/>
  </r>
  <r>
    <x v="0"/>
    <s v="Fristående"/>
    <x v="15"/>
    <x v="0"/>
    <x v="0"/>
    <x v="1"/>
    <x v="2"/>
    <x v="0"/>
    <x v="4"/>
    <x v="3"/>
    <x v="3"/>
    <x v="0"/>
    <x v="4"/>
    <x v="0"/>
    <x v="2"/>
    <x v="3"/>
    <x v="4"/>
    <x v="3"/>
    <x v="3"/>
    <x v="1"/>
    <x v="4"/>
    <x v="4"/>
    <x v="3"/>
    <x v="3"/>
    <x v="1"/>
    <x v="2"/>
    <x v="2"/>
    <x v="3"/>
    <x v="0"/>
    <x v="3"/>
    <x v="3"/>
    <x v="2"/>
    <x v="4"/>
    <x v="2"/>
    <x v="0"/>
    <x v="0"/>
    <x v="0"/>
    <x v="0"/>
    <x v="0"/>
    <x v="4"/>
    <x v="0"/>
    <x v="0"/>
    <x v="0"/>
    <x v="0"/>
    <x v="0"/>
    <x v="0"/>
    <x v="0"/>
    <x v="0"/>
    <x v="0"/>
    <x v="12"/>
    <x v="11"/>
    <x v="44"/>
    <x v="4"/>
    <x v="5"/>
    <x v="5"/>
    <x v="4"/>
    <x v="2"/>
    <x v="17"/>
    <x v="20"/>
    <x v="3"/>
  </r>
  <r>
    <x v="0"/>
    <s v="Fristående"/>
    <x v="15"/>
    <x v="0"/>
    <x v="0"/>
    <x v="1"/>
    <x v="4"/>
    <x v="3"/>
    <x v="4"/>
    <x v="1"/>
    <x v="0"/>
    <x v="4"/>
    <x v="4"/>
    <x v="5"/>
    <x v="4"/>
    <x v="4"/>
    <x v="4"/>
    <x v="2"/>
    <x v="0"/>
    <x v="3"/>
    <x v="5"/>
    <x v="3"/>
    <x v="4"/>
    <x v="0"/>
    <x v="4"/>
    <x v="0"/>
    <x v="4"/>
    <x v="0"/>
    <x v="2"/>
    <x v="3"/>
    <x v="0"/>
    <x v="4"/>
    <x v="4"/>
    <x v="1"/>
    <x v="2"/>
    <x v="2"/>
    <x v="4"/>
    <x v="2"/>
    <x v="0"/>
    <x v="3"/>
    <x v="0"/>
    <x v="0"/>
    <x v="0"/>
    <x v="0"/>
    <x v="0"/>
    <x v="0"/>
    <x v="0"/>
    <x v="0"/>
    <x v="0"/>
    <x v="8"/>
    <x v="11"/>
    <x v="31"/>
    <x v="6"/>
    <x v="16"/>
    <x v="8"/>
    <x v="0"/>
    <x v="8"/>
    <x v="18"/>
    <x v="7"/>
    <x v="4"/>
  </r>
  <r>
    <x v="0"/>
    <s v="Fristående"/>
    <x v="15"/>
    <x v="0"/>
    <x v="0"/>
    <x v="0"/>
    <x v="3"/>
    <x v="0"/>
    <x v="2"/>
    <x v="3"/>
    <x v="2"/>
    <x v="0"/>
    <x v="0"/>
    <x v="2"/>
    <x v="0"/>
    <x v="3"/>
    <x v="0"/>
    <x v="3"/>
    <x v="2"/>
    <x v="2"/>
    <x v="1"/>
    <x v="3"/>
    <x v="4"/>
    <x v="3"/>
    <x v="2"/>
    <x v="3"/>
    <x v="3"/>
    <x v="0"/>
    <x v="0"/>
    <x v="2"/>
    <x v="0"/>
    <x v="3"/>
    <x v="5"/>
    <x v="1"/>
    <x v="1"/>
    <x v="2"/>
    <x v="2"/>
    <x v="3"/>
    <x v="2"/>
    <x v="4"/>
    <x v="0"/>
    <x v="0"/>
    <x v="0"/>
    <x v="0"/>
    <x v="0"/>
    <x v="0"/>
    <x v="0"/>
    <x v="0"/>
    <x v="0"/>
    <x v="13"/>
    <x v="39"/>
    <x v="5"/>
    <x v="5"/>
    <x v="20"/>
    <x v="8"/>
    <x v="5"/>
    <x v="4"/>
    <x v="4"/>
    <x v="9"/>
    <x v="1"/>
  </r>
  <r>
    <x v="0"/>
    <s v="Fristående"/>
    <x v="15"/>
    <x v="0"/>
    <x v="0"/>
    <x v="0"/>
    <x v="2"/>
    <x v="2"/>
    <x v="2"/>
    <x v="2"/>
    <x v="0"/>
    <x v="2"/>
    <x v="2"/>
    <x v="0"/>
    <x v="1"/>
    <x v="0"/>
    <x v="3"/>
    <x v="2"/>
    <x v="2"/>
    <x v="3"/>
    <x v="1"/>
    <x v="0"/>
    <x v="3"/>
    <x v="2"/>
    <x v="0"/>
    <x v="4"/>
    <x v="4"/>
    <x v="0"/>
    <x v="0"/>
    <x v="3"/>
    <x v="0"/>
    <x v="2"/>
    <x v="2"/>
    <x v="1"/>
    <x v="1"/>
    <x v="4"/>
    <x v="1"/>
    <x v="4"/>
    <x v="0"/>
    <x v="2"/>
    <x v="0"/>
    <x v="0"/>
    <x v="0"/>
    <x v="0"/>
    <x v="0"/>
    <x v="0"/>
    <x v="0"/>
    <x v="0"/>
    <x v="0"/>
    <x v="3"/>
    <x v="8"/>
    <x v="33"/>
    <x v="4"/>
    <x v="4"/>
    <x v="4"/>
    <x v="2"/>
    <x v="6"/>
    <x v="25"/>
    <x v="4"/>
    <x v="1"/>
  </r>
  <r>
    <x v="0"/>
    <s v="Fristående"/>
    <x v="15"/>
    <x v="0"/>
    <x v="0"/>
    <x v="0"/>
    <x v="0"/>
    <x v="2"/>
    <x v="1"/>
    <x v="0"/>
    <x v="4"/>
    <x v="0"/>
    <x v="2"/>
    <x v="5"/>
    <x v="0"/>
    <x v="3"/>
    <x v="3"/>
    <x v="2"/>
    <x v="2"/>
    <x v="3"/>
    <x v="2"/>
    <x v="2"/>
    <x v="3"/>
    <x v="2"/>
    <x v="0"/>
    <x v="0"/>
    <x v="3"/>
    <x v="0"/>
    <x v="0"/>
    <x v="2"/>
    <x v="0"/>
    <x v="0"/>
    <x v="2"/>
    <x v="1"/>
    <x v="3"/>
    <x v="0"/>
    <x v="2"/>
    <x v="0"/>
    <x v="2"/>
    <x v="2"/>
    <x v="0"/>
    <x v="0"/>
    <x v="0"/>
    <x v="0"/>
    <x v="0"/>
    <x v="0"/>
    <x v="0"/>
    <x v="0"/>
    <x v="0"/>
    <x v="15"/>
    <x v="34"/>
    <x v="6"/>
    <x v="4"/>
    <x v="4"/>
    <x v="6"/>
    <x v="2"/>
    <x v="5"/>
    <x v="4"/>
    <x v="3"/>
    <x v="8"/>
  </r>
  <r>
    <x v="0"/>
    <s v="Fristående"/>
    <x v="15"/>
    <x v="0"/>
    <x v="0"/>
    <x v="1"/>
    <x v="2"/>
    <x v="0"/>
    <x v="4"/>
    <x v="2"/>
    <x v="3"/>
    <x v="2"/>
    <x v="0"/>
    <x v="0"/>
    <x v="2"/>
    <x v="3"/>
    <x v="2"/>
    <x v="1"/>
    <x v="1"/>
    <x v="1"/>
    <x v="2"/>
    <x v="0"/>
    <x v="0"/>
    <x v="3"/>
    <x v="4"/>
    <x v="0"/>
    <x v="3"/>
    <x v="0"/>
    <x v="0"/>
    <x v="3"/>
    <x v="0"/>
    <x v="0"/>
    <x v="2"/>
    <x v="0"/>
    <x v="3"/>
    <x v="4"/>
    <x v="4"/>
    <x v="2"/>
    <x v="4"/>
    <x v="4"/>
    <x v="0"/>
    <x v="0"/>
    <x v="0"/>
    <x v="0"/>
    <x v="0"/>
    <x v="0"/>
    <x v="0"/>
    <x v="0"/>
    <x v="0"/>
    <x v="12"/>
    <x v="12"/>
    <x v="4"/>
    <x v="1"/>
    <x v="4"/>
    <x v="0"/>
    <x v="7"/>
    <x v="5"/>
    <x v="25"/>
    <x v="3"/>
    <x v="8"/>
  </r>
  <r>
    <x v="0"/>
    <s v="Fristående"/>
    <x v="15"/>
    <x v="0"/>
    <x v="0"/>
    <x v="1"/>
    <x v="2"/>
    <x v="4"/>
    <x v="0"/>
    <x v="2"/>
    <x v="0"/>
    <x v="4"/>
    <x v="4"/>
    <x v="5"/>
    <x v="2"/>
    <x v="3"/>
    <x v="4"/>
    <x v="3"/>
    <x v="2"/>
    <x v="4"/>
    <x v="4"/>
    <x v="0"/>
    <x v="0"/>
    <x v="2"/>
    <x v="1"/>
    <x v="2"/>
    <x v="3"/>
    <x v="0"/>
    <x v="4"/>
    <x v="0"/>
    <x v="2"/>
    <x v="0"/>
    <x v="2"/>
    <x v="4"/>
    <x v="2"/>
    <x v="2"/>
    <x v="0"/>
    <x v="3"/>
    <x v="2"/>
    <x v="0"/>
    <x v="0"/>
    <x v="0"/>
    <x v="0"/>
    <x v="0"/>
    <x v="0"/>
    <x v="0"/>
    <x v="0"/>
    <x v="0"/>
    <x v="0"/>
    <x v="22"/>
    <x v="32"/>
    <x v="45"/>
    <x v="5"/>
    <x v="11"/>
    <x v="0"/>
    <x v="2"/>
    <x v="0"/>
    <x v="15"/>
    <x v="3"/>
    <x v="7"/>
  </r>
  <r>
    <x v="0"/>
    <s v="Fristående"/>
    <x v="15"/>
    <x v="0"/>
    <x v="0"/>
    <x v="0"/>
    <x v="0"/>
    <x v="0"/>
    <x v="2"/>
    <x v="4"/>
    <x v="3"/>
    <x v="3"/>
    <x v="0"/>
    <x v="3"/>
    <x v="2"/>
    <x v="3"/>
    <x v="0"/>
    <x v="3"/>
    <x v="3"/>
    <x v="3"/>
    <x v="2"/>
    <x v="0"/>
    <x v="4"/>
    <x v="3"/>
    <x v="1"/>
    <x v="2"/>
    <x v="2"/>
    <x v="0"/>
    <x v="0"/>
    <x v="2"/>
    <x v="0"/>
    <x v="2"/>
    <x v="0"/>
    <x v="2"/>
    <x v="3"/>
    <x v="3"/>
    <x v="0"/>
    <x v="0"/>
    <x v="2"/>
    <x v="0"/>
    <x v="0"/>
    <x v="0"/>
    <x v="0"/>
    <x v="0"/>
    <x v="0"/>
    <x v="0"/>
    <x v="0"/>
    <x v="0"/>
    <x v="0"/>
    <x v="3"/>
    <x v="38"/>
    <x v="6"/>
    <x v="4"/>
    <x v="4"/>
    <x v="3"/>
    <x v="4"/>
    <x v="2"/>
    <x v="4"/>
    <x v="2"/>
    <x v="4"/>
  </r>
  <r>
    <x v="0"/>
    <s v="Fristående"/>
    <x v="15"/>
    <x v="0"/>
    <x v="0"/>
    <x v="0"/>
    <x v="0"/>
    <x v="0"/>
    <x v="4"/>
    <x v="3"/>
    <x v="2"/>
    <x v="0"/>
    <x v="2"/>
    <x v="3"/>
    <x v="0"/>
    <x v="0"/>
    <x v="0"/>
    <x v="2"/>
    <x v="3"/>
    <x v="4"/>
    <x v="5"/>
    <x v="2"/>
    <x v="2"/>
    <x v="2"/>
    <x v="1"/>
    <x v="2"/>
    <x v="0"/>
    <x v="0"/>
    <x v="0"/>
    <x v="3"/>
    <x v="0"/>
    <x v="4"/>
    <x v="0"/>
    <x v="4"/>
    <x v="2"/>
    <x v="2"/>
    <x v="2"/>
    <x v="4"/>
    <x v="0"/>
    <x v="3"/>
    <x v="0"/>
    <x v="0"/>
    <x v="0"/>
    <x v="0"/>
    <x v="0"/>
    <x v="0"/>
    <x v="0"/>
    <x v="0"/>
    <x v="0"/>
    <x v="9"/>
    <x v="64"/>
    <x v="3"/>
    <x v="3"/>
    <x v="15"/>
    <x v="7"/>
    <x v="2"/>
    <x v="4"/>
    <x v="25"/>
    <x v="11"/>
    <x v="7"/>
  </r>
  <r>
    <x v="0"/>
    <s v="Fristående"/>
    <x v="15"/>
    <x v="0"/>
    <x v="0"/>
    <x v="0"/>
    <x v="3"/>
    <x v="2"/>
    <x v="3"/>
    <x v="3"/>
    <x v="4"/>
    <x v="2"/>
    <x v="4"/>
    <x v="2"/>
    <x v="0"/>
    <x v="2"/>
    <x v="0"/>
    <x v="4"/>
    <x v="2"/>
    <x v="3"/>
    <x v="2"/>
    <x v="0"/>
    <x v="0"/>
    <x v="3"/>
    <x v="2"/>
    <x v="2"/>
    <x v="0"/>
    <x v="0"/>
    <x v="0"/>
    <x v="2"/>
    <x v="0"/>
    <x v="3"/>
    <x v="3"/>
    <x v="1"/>
    <x v="3"/>
    <x v="3"/>
    <x v="0"/>
    <x v="0"/>
    <x v="2"/>
    <x v="2"/>
    <x v="0"/>
    <x v="0"/>
    <x v="0"/>
    <x v="0"/>
    <x v="0"/>
    <x v="0"/>
    <x v="0"/>
    <x v="0"/>
    <x v="0"/>
    <x v="18"/>
    <x v="62"/>
    <x v="11"/>
    <x v="7"/>
    <x v="4"/>
    <x v="0"/>
    <x v="5"/>
    <x v="4"/>
    <x v="4"/>
    <x v="13"/>
    <x v="8"/>
  </r>
  <r>
    <x v="0"/>
    <s v="Fristående"/>
    <x v="15"/>
    <x v="0"/>
    <x v="0"/>
    <x v="1"/>
    <x v="0"/>
    <x v="2"/>
    <x v="0"/>
    <x v="3"/>
    <x v="3"/>
    <x v="4"/>
    <x v="4"/>
    <x v="0"/>
    <x v="5"/>
    <x v="3"/>
    <x v="0"/>
    <x v="2"/>
    <x v="3"/>
    <x v="3"/>
    <x v="4"/>
    <x v="0"/>
    <x v="0"/>
    <x v="2"/>
    <x v="1"/>
    <x v="2"/>
    <x v="0"/>
    <x v="0"/>
    <x v="0"/>
    <x v="0"/>
    <x v="0"/>
    <x v="2"/>
    <x v="3"/>
    <x v="3"/>
    <x v="1"/>
    <x v="4"/>
    <x v="2"/>
    <x v="2"/>
    <x v="3"/>
    <x v="4"/>
    <x v="0"/>
    <x v="0"/>
    <x v="0"/>
    <x v="0"/>
    <x v="0"/>
    <x v="0"/>
    <x v="0"/>
    <x v="0"/>
    <x v="0"/>
    <x v="3"/>
    <x v="74"/>
    <x v="4"/>
    <x v="3"/>
    <x v="17"/>
    <x v="0"/>
    <x v="2"/>
    <x v="4"/>
    <x v="0"/>
    <x v="5"/>
    <x v="5"/>
  </r>
  <r>
    <x v="0"/>
    <s v="Fristående"/>
    <x v="15"/>
    <x v="0"/>
    <x v="0"/>
    <x v="0"/>
    <x v="0"/>
    <x v="2"/>
    <x v="2"/>
    <x v="4"/>
    <x v="2"/>
    <x v="3"/>
    <x v="4"/>
    <x v="3"/>
    <x v="5"/>
    <x v="3"/>
    <x v="0"/>
    <x v="3"/>
    <x v="4"/>
    <x v="1"/>
    <x v="4"/>
    <x v="0"/>
    <x v="4"/>
    <x v="4"/>
    <x v="3"/>
    <x v="3"/>
    <x v="2"/>
    <x v="0"/>
    <x v="0"/>
    <x v="2"/>
    <x v="0"/>
    <x v="2"/>
    <x v="3"/>
    <x v="2"/>
    <x v="3"/>
    <x v="2"/>
    <x v="2"/>
    <x v="3"/>
    <x v="2"/>
    <x v="2"/>
    <x v="0"/>
    <x v="0"/>
    <x v="0"/>
    <x v="0"/>
    <x v="0"/>
    <x v="0"/>
    <x v="0"/>
    <x v="0"/>
    <x v="0"/>
    <x v="4"/>
    <x v="63"/>
    <x v="5"/>
    <x v="7"/>
    <x v="5"/>
    <x v="3"/>
    <x v="9"/>
    <x v="3"/>
    <x v="4"/>
    <x v="5"/>
    <x v="4"/>
  </r>
  <r>
    <x v="0"/>
    <s v="Fristående"/>
    <x v="15"/>
    <x v="0"/>
    <x v="0"/>
    <x v="1"/>
    <x v="0"/>
    <x v="2"/>
    <x v="4"/>
    <x v="2"/>
    <x v="2"/>
    <x v="0"/>
    <x v="2"/>
    <x v="3"/>
    <x v="5"/>
    <x v="2"/>
    <x v="3"/>
    <x v="3"/>
    <x v="1"/>
    <x v="4"/>
    <x v="0"/>
    <x v="2"/>
    <x v="2"/>
    <x v="2"/>
    <x v="2"/>
    <x v="3"/>
    <x v="0"/>
    <x v="3"/>
    <x v="0"/>
    <x v="0"/>
    <x v="3"/>
    <x v="1"/>
    <x v="2"/>
    <x v="1"/>
    <x v="1"/>
    <x v="2"/>
    <x v="0"/>
    <x v="0"/>
    <x v="0"/>
    <x v="4"/>
    <x v="0"/>
    <x v="0"/>
    <x v="0"/>
    <x v="0"/>
    <x v="0"/>
    <x v="0"/>
    <x v="0"/>
    <x v="0"/>
    <x v="0"/>
    <x v="7"/>
    <x v="34"/>
    <x v="19"/>
    <x v="5"/>
    <x v="9"/>
    <x v="7"/>
    <x v="4"/>
    <x v="2"/>
    <x v="6"/>
    <x v="11"/>
    <x v="1"/>
  </r>
  <r>
    <x v="0"/>
    <s v="Fristående"/>
    <x v="15"/>
    <x v="0"/>
    <x v="0"/>
    <x v="1"/>
    <x v="2"/>
    <x v="2"/>
    <x v="2"/>
    <x v="3"/>
    <x v="2"/>
    <x v="0"/>
    <x v="4"/>
    <x v="2"/>
    <x v="0"/>
    <x v="1"/>
    <x v="5"/>
    <x v="3"/>
    <x v="2"/>
    <x v="2"/>
    <x v="0"/>
    <x v="1"/>
    <x v="1"/>
    <x v="2"/>
    <x v="2"/>
    <x v="2"/>
    <x v="3"/>
    <x v="0"/>
    <x v="0"/>
    <x v="0"/>
    <x v="0"/>
    <x v="3"/>
    <x v="3"/>
    <x v="3"/>
    <x v="0"/>
    <x v="0"/>
    <x v="2"/>
    <x v="1"/>
    <x v="0"/>
    <x v="1"/>
    <x v="0"/>
    <x v="0"/>
    <x v="0"/>
    <x v="0"/>
    <x v="0"/>
    <x v="0"/>
    <x v="0"/>
    <x v="0"/>
    <x v="0"/>
    <x v="3"/>
    <x v="73"/>
    <x v="12"/>
    <x v="5"/>
    <x v="2"/>
    <x v="1"/>
    <x v="4"/>
    <x v="0"/>
    <x v="0"/>
    <x v="13"/>
    <x v="5"/>
  </r>
  <r>
    <x v="0"/>
    <s v="Fristående"/>
    <x v="15"/>
    <x v="0"/>
    <x v="0"/>
    <x v="1"/>
    <x v="4"/>
    <x v="2"/>
    <x v="1"/>
    <x v="4"/>
    <x v="2"/>
    <x v="0"/>
    <x v="2"/>
    <x v="3"/>
    <x v="0"/>
    <x v="3"/>
    <x v="0"/>
    <x v="2"/>
    <x v="3"/>
    <x v="2"/>
    <x v="0"/>
    <x v="0"/>
    <x v="2"/>
    <x v="2"/>
    <x v="1"/>
    <x v="3"/>
    <x v="2"/>
    <x v="0"/>
    <x v="0"/>
    <x v="0"/>
    <x v="0"/>
    <x v="4"/>
    <x v="2"/>
    <x v="0"/>
    <x v="0"/>
    <x v="0"/>
    <x v="2"/>
    <x v="3"/>
    <x v="2"/>
    <x v="4"/>
    <x v="0"/>
    <x v="0"/>
    <x v="0"/>
    <x v="0"/>
    <x v="0"/>
    <x v="0"/>
    <x v="0"/>
    <x v="0"/>
    <x v="0"/>
    <x v="19"/>
    <x v="55"/>
    <x v="4"/>
    <x v="3"/>
    <x v="2"/>
    <x v="2"/>
    <x v="2"/>
    <x v="3"/>
    <x v="0"/>
    <x v="8"/>
    <x v="0"/>
  </r>
  <r>
    <x v="0"/>
    <s v="Fristående"/>
    <x v="15"/>
    <x v="0"/>
    <x v="0"/>
    <x v="0"/>
    <x v="3"/>
    <x v="0"/>
    <x v="2"/>
    <x v="3"/>
    <x v="2"/>
    <x v="0"/>
    <x v="0"/>
    <x v="2"/>
    <x v="0"/>
    <x v="3"/>
    <x v="0"/>
    <x v="2"/>
    <x v="3"/>
    <x v="2"/>
    <x v="2"/>
    <x v="3"/>
    <x v="4"/>
    <x v="2"/>
    <x v="2"/>
    <x v="3"/>
    <x v="2"/>
    <x v="0"/>
    <x v="0"/>
    <x v="2"/>
    <x v="0"/>
    <x v="2"/>
    <x v="3"/>
    <x v="3"/>
    <x v="2"/>
    <x v="0"/>
    <x v="2"/>
    <x v="4"/>
    <x v="2"/>
    <x v="0"/>
    <x v="0"/>
    <x v="0"/>
    <x v="0"/>
    <x v="0"/>
    <x v="0"/>
    <x v="0"/>
    <x v="0"/>
    <x v="0"/>
    <x v="0"/>
    <x v="13"/>
    <x v="39"/>
    <x v="5"/>
    <x v="3"/>
    <x v="3"/>
    <x v="8"/>
    <x v="4"/>
    <x v="3"/>
    <x v="4"/>
    <x v="5"/>
    <x v="2"/>
  </r>
  <r>
    <x v="0"/>
    <s v="Fristående"/>
    <x v="15"/>
    <x v="0"/>
    <x v="0"/>
    <x v="1"/>
    <x v="0"/>
    <x v="2"/>
    <x v="1"/>
    <x v="4"/>
    <x v="2"/>
    <x v="2"/>
    <x v="5"/>
    <x v="3"/>
    <x v="5"/>
    <x v="3"/>
    <x v="3"/>
    <x v="3"/>
    <x v="2"/>
    <x v="3"/>
    <x v="2"/>
    <x v="2"/>
    <x v="0"/>
    <x v="3"/>
    <x v="3"/>
    <x v="3"/>
    <x v="2"/>
    <x v="0"/>
    <x v="0"/>
    <x v="0"/>
    <x v="0"/>
    <x v="3"/>
    <x v="3"/>
    <x v="1"/>
    <x v="3"/>
    <x v="0"/>
    <x v="2"/>
    <x v="0"/>
    <x v="2"/>
    <x v="2"/>
    <x v="0"/>
    <x v="0"/>
    <x v="0"/>
    <x v="0"/>
    <x v="0"/>
    <x v="0"/>
    <x v="0"/>
    <x v="0"/>
    <x v="0"/>
    <x v="15"/>
    <x v="65"/>
    <x v="23"/>
    <x v="5"/>
    <x v="4"/>
    <x v="2"/>
    <x v="8"/>
    <x v="3"/>
    <x v="0"/>
    <x v="13"/>
    <x v="8"/>
  </r>
  <r>
    <x v="0"/>
    <s v="Fristående"/>
    <x v="15"/>
    <x v="0"/>
    <x v="0"/>
    <x v="1"/>
    <x v="2"/>
    <x v="2"/>
    <x v="2"/>
    <x v="2"/>
    <x v="2"/>
    <x v="0"/>
    <x v="0"/>
    <x v="0"/>
    <x v="0"/>
    <x v="3"/>
    <x v="0"/>
    <x v="3"/>
    <x v="3"/>
    <x v="2"/>
    <x v="0"/>
    <x v="0"/>
    <x v="2"/>
    <x v="2"/>
    <x v="1"/>
    <x v="2"/>
    <x v="0"/>
    <x v="3"/>
    <x v="0"/>
    <x v="0"/>
    <x v="0"/>
    <x v="0"/>
    <x v="2"/>
    <x v="3"/>
    <x v="1"/>
    <x v="4"/>
    <x v="2"/>
    <x v="4"/>
    <x v="2"/>
    <x v="4"/>
    <x v="0"/>
    <x v="0"/>
    <x v="0"/>
    <x v="0"/>
    <x v="0"/>
    <x v="0"/>
    <x v="0"/>
    <x v="0"/>
    <x v="0"/>
    <x v="3"/>
    <x v="29"/>
    <x v="6"/>
    <x v="4"/>
    <x v="2"/>
    <x v="2"/>
    <x v="2"/>
    <x v="4"/>
    <x v="10"/>
    <x v="3"/>
    <x v="5"/>
  </r>
  <r>
    <x v="0"/>
    <s v="Fristående"/>
    <x v="15"/>
    <x v="0"/>
    <x v="0"/>
    <x v="1"/>
    <x v="0"/>
    <x v="0"/>
    <x v="1"/>
    <x v="2"/>
    <x v="3"/>
    <x v="2"/>
    <x v="2"/>
    <x v="5"/>
    <x v="2"/>
    <x v="0"/>
    <x v="5"/>
    <x v="2"/>
    <x v="0"/>
    <x v="0"/>
    <x v="4"/>
    <x v="4"/>
    <x v="3"/>
    <x v="0"/>
    <x v="4"/>
    <x v="0"/>
    <x v="3"/>
    <x v="5"/>
    <x v="5"/>
    <x v="4"/>
    <x v="4"/>
    <x v="4"/>
    <x v="2"/>
    <x v="2"/>
    <x v="2"/>
    <x v="4"/>
    <x v="4"/>
    <x v="4"/>
    <x v="4"/>
    <x v="0"/>
    <x v="0"/>
    <x v="0"/>
    <x v="0"/>
    <x v="0"/>
    <x v="0"/>
    <x v="0"/>
    <x v="0"/>
    <x v="0"/>
    <x v="0"/>
    <x v="16"/>
    <x v="4"/>
    <x v="28"/>
    <x v="6"/>
    <x v="7"/>
    <x v="5"/>
    <x v="0"/>
    <x v="5"/>
    <x v="16"/>
    <x v="8"/>
    <x v="3"/>
  </r>
  <r>
    <x v="0"/>
    <s v="Fristående"/>
    <x v="15"/>
    <x v="0"/>
    <x v="5"/>
    <x v="1"/>
    <x v="2"/>
    <x v="0"/>
    <x v="4"/>
    <x v="2"/>
    <x v="3"/>
    <x v="4"/>
    <x v="3"/>
    <x v="5"/>
    <x v="2"/>
    <x v="3"/>
    <x v="2"/>
    <x v="0"/>
    <x v="4"/>
    <x v="2"/>
    <x v="3"/>
    <x v="2"/>
    <x v="3"/>
    <x v="0"/>
    <x v="1"/>
    <x v="0"/>
    <x v="3"/>
    <x v="2"/>
    <x v="3"/>
    <x v="3"/>
    <x v="3"/>
    <x v="4"/>
    <x v="2"/>
    <x v="2"/>
    <x v="1"/>
    <x v="4"/>
    <x v="4"/>
    <x v="2"/>
    <x v="3"/>
    <x v="2"/>
    <x v="0"/>
    <x v="0"/>
    <x v="0"/>
    <x v="0"/>
    <x v="0"/>
    <x v="0"/>
    <x v="0"/>
    <x v="0"/>
    <x v="0"/>
    <x v="12"/>
    <x v="20"/>
    <x v="6"/>
    <x v="4"/>
    <x v="21"/>
    <x v="6"/>
    <x v="3"/>
    <x v="5"/>
    <x v="8"/>
    <x v="8"/>
    <x v="2"/>
  </r>
  <r>
    <x v="0"/>
    <s v="Fristående"/>
    <x v="15"/>
    <x v="0"/>
    <x v="5"/>
    <x v="1"/>
    <x v="0"/>
    <x v="0"/>
    <x v="0"/>
    <x v="0"/>
    <x v="3"/>
    <x v="0"/>
    <x v="0"/>
    <x v="3"/>
    <x v="2"/>
    <x v="0"/>
    <x v="5"/>
    <x v="0"/>
    <x v="3"/>
    <x v="2"/>
    <x v="5"/>
    <x v="0"/>
    <x v="3"/>
    <x v="2"/>
    <x v="2"/>
    <x v="2"/>
    <x v="0"/>
    <x v="2"/>
    <x v="4"/>
    <x v="3"/>
    <x v="3"/>
    <x v="2"/>
    <x v="2"/>
    <x v="0"/>
    <x v="0"/>
    <x v="1"/>
    <x v="2"/>
    <x v="4"/>
    <x v="0"/>
    <x v="0"/>
    <x v="0"/>
    <x v="0"/>
    <x v="0"/>
    <x v="0"/>
    <x v="0"/>
    <x v="0"/>
    <x v="0"/>
    <x v="0"/>
    <x v="0"/>
    <x v="0"/>
    <x v="24"/>
    <x v="7"/>
    <x v="6"/>
    <x v="13"/>
    <x v="4"/>
    <x v="4"/>
    <x v="4"/>
    <x v="62"/>
    <x v="4"/>
    <x v="0"/>
  </r>
  <r>
    <x v="0"/>
    <s v="Fristående"/>
    <x v="15"/>
    <x v="0"/>
    <x v="5"/>
    <x v="0"/>
    <x v="2"/>
    <x v="0"/>
    <x v="0"/>
    <x v="2"/>
    <x v="3"/>
    <x v="4"/>
    <x v="4"/>
    <x v="0"/>
    <x v="0"/>
    <x v="0"/>
    <x v="4"/>
    <x v="2"/>
    <x v="0"/>
    <x v="0"/>
    <x v="5"/>
    <x v="0"/>
    <x v="0"/>
    <x v="2"/>
    <x v="4"/>
    <x v="0"/>
    <x v="0"/>
    <x v="0"/>
    <x v="0"/>
    <x v="4"/>
    <x v="3"/>
    <x v="0"/>
    <x v="0"/>
    <x v="2"/>
    <x v="1"/>
    <x v="4"/>
    <x v="4"/>
    <x v="2"/>
    <x v="4"/>
    <x v="4"/>
    <x v="0"/>
    <x v="0"/>
    <x v="0"/>
    <x v="0"/>
    <x v="0"/>
    <x v="0"/>
    <x v="0"/>
    <x v="0"/>
    <x v="0"/>
    <x v="2"/>
    <x v="41"/>
    <x v="15"/>
    <x v="6"/>
    <x v="8"/>
    <x v="0"/>
    <x v="3"/>
    <x v="0"/>
    <x v="18"/>
    <x v="0"/>
    <x v="2"/>
  </r>
  <r>
    <x v="0"/>
    <s v="Fristående"/>
    <x v="15"/>
    <x v="0"/>
    <x v="5"/>
    <x v="1"/>
    <x v="2"/>
    <x v="0"/>
    <x v="0"/>
    <x v="0"/>
    <x v="2"/>
    <x v="4"/>
    <x v="2"/>
    <x v="3"/>
    <x v="2"/>
    <x v="3"/>
    <x v="3"/>
    <x v="0"/>
    <x v="4"/>
    <x v="0"/>
    <x v="0"/>
    <x v="4"/>
    <x v="3"/>
    <x v="0"/>
    <x v="1"/>
    <x v="0"/>
    <x v="3"/>
    <x v="3"/>
    <x v="0"/>
    <x v="0"/>
    <x v="0"/>
    <x v="2"/>
    <x v="0"/>
    <x v="2"/>
    <x v="4"/>
    <x v="0"/>
    <x v="2"/>
    <x v="0"/>
    <x v="4"/>
    <x v="2"/>
    <x v="0"/>
    <x v="0"/>
    <x v="0"/>
    <x v="0"/>
    <x v="0"/>
    <x v="0"/>
    <x v="0"/>
    <x v="0"/>
    <x v="0"/>
    <x v="2"/>
    <x v="59"/>
    <x v="4"/>
    <x v="4"/>
    <x v="0"/>
    <x v="5"/>
    <x v="3"/>
    <x v="5"/>
    <x v="10"/>
    <x v="2"/>
    <x v="7"/>
  </r>
  <r>
    <x v="0"/>
    <s v="Fristående"/>
    <x v="15"/>
    <x v="0"/>
    <x v="5"/>
    <x v="1"/>
    <x v="2"/>
    <x v="0"/>
    <x v="2"/>
    <x v="3"/>
    <x v="3"/>
    <x v="2"/>
    <x v="2"/>
    <x v="0"/>
    <x v="0"/>
    <x v="3"/>
    <x v="0"/>
    <x v="2"/>
    <x v="2"/>
    <x v="2"/>
    <x v="5"/>
    <x v="0"/>
    <x v="0"/>
    <x v="2"/>
    <x v="3"/>
    <x v="2"/>
    <x v="0"/>
    <x v="0"/>
    <x v="0"/>
    <x v="2"/>
    <x v="2"/>
    <x v="2"/>
    <x v="4"/>
    <x v="1"/>
    <x v="1"/>
    <x v="2"/>
    <x v="3"/>
    <x v="3"/>
    <x v="2"/>
    <x v="2"/>
    <x v="0"/>
    <x v="0"/>
    <x v="0"/>
    <x v="0"/>
    <x v="0"/>
    <x v="0"/>
    <x v="0"/>
    <x v="0"/>
    <x v="0"/>
    <x v="0"/>
    <x v="2"/>
    <x v="6"/>
    <x v="4"/>
    <x v="13"/>
    <x v="0"/>
    <x v="6"/>
    <x v="4"/>
    <x v="0"/>
    <x v="20"/>
    <x v="1"/>
  </r>
  <r>
    <x v="0"/>
    <s v="Fristående"/>
    <x v="15"/>
    <x v="0"/>
    <x v="5"/>
    <x v="0"/>
    <x v="3"/>
    <x v="1"/>
    <x v="3"/>
    <x v="4"/>
    <x v="4"/>
    <x v="3"/>
    <x v="0"/>
    <x v="3"/>
    <x v="0"/>
    <x v="3"/>
    <x v="2"/>
    <x v="4"/>
    <x v="2"/>
    <x v="3"/>
    <x v="2"/>
    <x v="0"/>
    <x v="0"/>
    <x v="4"/>
    <x v="3"/>
    <x v="2"/>
    <x v="0"/>
    <x v="0"/>
    <x v="0"/>
    <x v="2"/>
    <x v="0"/>
    <x v="3"/>
    <x v="5"/>
    <x v="1"/>
    <x v="3"/>
    <x v="3"/>
    <x v="0"/>
    <x v="0"/>
    <x v="2"/>
    <x v="2"/>
    <x v="0"/>
    <x v="0"/>
    <x v="0"/>
    <x v="0"/>
    <x v="0"/>
    <x v="0"/>
    <x v="0"/>
    <x v="0"/>
    <x v="0"/>
    <x v="17"/>
    <x v="43"/>
    <x v="23"/>
    <x v="7"/>
    <x v="4"/>
    <x v="0"/>
    <x v="9"/>
    <x v="4"/>
    <x v="4"/>
    <x v="9"/>
    <x v="8"/>
  </r>
  <r>
    <x v="0"/>
    <s v="Fristående"/>
    <x v="15"/>
    <x v="0"/>
    <x v="5"/>
    <x v="1"/>
    <x v="4"/>
    <x v="3"/>
    <x v="0"/>
    <x v="0"/>
    <x v="0"/>
    <x v="4"/>
    <x v="2"/>
    <x v="5"/>
    <x v="0"/>
    <x v="3"/>
    <x v="5"/>
    <x v="0"/>
    <x v="2"/>
    <x v="4"/>
    <x v="4"/>
    <x v="2"/>
    <x v="0"/>
    <x v="2"/>
    <x v="1"/>
    <x v="3"/>
    <x v="5"/>
    <x v="2"/>
    <x v="4"/>
    <x v="3"/>
    <x v="3"/>
    <x v="0"/>
    <x v="5"/>
    <x v="4"/>
    <x v="4"/>
    <x v="0"/>
    <x v="0"/>
    <x v="2"/>
    <x v="4"/>
    <x v="0"/>
    <x v="0"/>
    <x v="0"/>
    <x v="0"/>
    <x v="0"/>
    <x v="0"/>
    <x v="0"/>
    <x v="0"/>
    <x v="0"/>
    <x v="0"/>
    <x v="11"/>
    <x v="54"/>
    <x v="34"/>
    <x v="2"/>
    <x v="11"/>
    <x v="2"/>
    <x v="2"/>
    <x v="7"/>
    <x v="62"/>
    <x v="19"/>
    <x v="6"/>
  </r>
  <r>
    <x v="0"/>
    <s v="Fristående"/>
    <x v="15"/>
    <x v="0"/>
    <x v="5"/>
    <x v="0"/>
    <x v="0"/>
    <x v="3"/>
    <x v="2"/>
    <x v="3"/>
    <x v="3"/>
    <x v="0"/>
    <x v="4"/>
    <x v="5"/>
    <x v="0"/>
    <x v="0"/>
    <x v="4"/>
    <x v="1"/>
    <x v="3"/>
    <x v="4"/>
    <x v="4"/>
    <x v="0"/>
    <x v="1"/>
    <x v="2"/>
    <x v="1"/>
    <x v="2"/>
    <x v="4"/>
    <x v="0"/>
    <x v="4"/>
    <x v="2"/>
    <x v="2"/>
    <x v="0"/>
    <x v="0"/>
    <x v="2"/>
    <x v="1"/>
    <x v="0"/>
    <x v="2"/>
    <x v="1"/>
    <x v="2"/>
    <x v="2"/>
    <x v="0"/>
    <x v="0"/>
    <x v="0"/>
    <x v="0"/>
    <x v="0"/>
    <x v="0"/>
    <x v="0"/>
    <x v="0"/>
    <x v="0"/>
    <x v="7"/>
    <x v="11"/>
    <x v="28"/>
    <x v="3"/>
    <x v="11"/>
    <x v="0"/>
    <x v="2"/>
    <x v="5"/>
    <x v="10"/>
    <x v="0"/>
    <x v="2"/>
  </r>
  <r>
    <x v="0"/>
    <s v="Fristående"/>
    <x v="15"/>
    <x v="0"/>
    <x v="5"/>
    <x v="0"/>
    <x v="0"/>
    <x v="2"/>
    <x v="2"/>
    <x v="3"/>
    <x v="2"/>
    <x v="2"/>
    <x v="0"/>
    <x v="3"/>
    <x v="0"/>
    <x v="3"/>
    <x v="0"/>
    <x v="2"/>
    <x v="3"/>
    <x v="4"/>
    <x v="0"/>
    <x v="2"/>
    <x v="2"/>
    <x v="2"/>
    <x v="2"/>
    <x v="3"/>
    <x v="2"/>
    <x v="0"/>
    <x v="0"/>
    <x v="2"/>
    <x v="2"/>
    <x v="0"/>
    <x v="0"/>
    <x v="2"/>
    <x v="1"/>
    <x v="0"/>
    <x v="0"/>
    <x v="1"/>
    <x v="2"/>
    <x v="2"/>
    <x v="0"/>
    <x v="0"/>
    <x v="0"/>
    <x v="0"/>
    <x v="0"/>
    <x v="0"/>
    <x v="0"/>
    <x v="0"/>
    <x v="0"/>
    <x v="4"/>
    <x v="5"/>
    <x v="4"/>
    <x v="3"/>
    <x v="9"/>
    <x v="7"/>
    <x v="4"/>
    <x v="3"/>
    <x v="0"/>
    <x v="0"/>
    <x v="2"/>
  </r>
  <r>
    <x v="0"/>
    <s v="Fristående"/>
    <x v="15"/>
    <x v="0"/>
    <x v="5"/>
    <x v="0"/>
    <x v="0"/>
    <x v="0"/>
    <x v="2"/>
    <x v="0"/>
    <x v="2"/>
    <x v="0"/>
    <x v="2"/>
    <x v="3"/>
    <x v="4"/>
    <x v="0"/>
    <x v="3"/>
    <x v="2"/>
    <x v="2"/>
    <x v="0"/>
    <x v="4"/>
    <x v="4"/>
    <x v="3"/>
    <x v="0"/>
    <x v="4"/>
    <x v="4"/>
    <x v="3"/>
    <x v="3"/>
    <x v="4"/>
    <x v="3"/>
    <x v="4"/>
    <x v="4"/>
    <x v="4"/>
    <x v="2"/>
    <x v="2"/>
    <x v="4"/>
    <x v="4"/>
    <x v="2"/>
    <x v="4"/>
    <x v="4"/>
    <x v="0"/>
    <x v="0"/>
    <x v="0"/>
    <x v="0"/>
    <x v="0"/>
    <x v="0"/>
    <x v="0"/>
    <x v="0"/>
    <x v="0"/>
    <x v="3"/>
    <x v="88"/>
    <x v="0"/>
    <x v="4"/>
    <x v="7"/>
    <x v="5"/>
    <x v="0"/>
    <x v="8"/>
    <x v="29"/>
    <x v="7"/>
    <x v="3"/>
  </r>
  <r>
    <x v="0"/>
    <s v="Fristående"/>
    <x v="15"/>
    <x v="0"/>
    <x v="5"/>
    <x v="0"/>
    <x v="3"/>
    <x v="4"/>
    <x v="3"/>
    <x v="4"/>
    <x v="4"/>
    <x v="2"/>
    <x v="2"/>
    <x v="2"/>
    <x v="5"/>
    <x v="2"/>
    <x v="0"/>
    <x v="3"/>
    <x v="3"/>
    <x v="4"/>
    <x v="2"/>
    <x v="3"/>
    <x v="2"/>
    <x v="3"/>
    <x v="2"/>
    <x v="2"/>
    <x v="3"/>
    <x v="0"/>
    <x v="0"/>
    <x v="2"/>
    <x v="0"/>
    <x v="3"/>
    <x v="1"/>
    <x v="1"/>
    <x v="3"/>
    <x v="3"/>
    <x v="2"/>
    <x v="2"/>
    <x v="2"/>
    <x v="2"/>
    <x v="0"/>
    <x v="0"/>
    <x v="0"/>
    <x v="0"/>
    <x v="0"/>
    <x v="0"/>
    <x v="0"/>
    <x v="0"/>
    <x v="0"/>
    <x v="17"/>
    <x v="49"/>
    <x v="19"/>
    <x v="4"/>
    <x v="12"/>
    <x v="9"/>
    <x v="5"/>
    <x v="0"/>
    <x v="4"/>
    <x v="9"/>
    <x v="8"/>
  </r>
  <r>
    <x v="0"/>
    <s v="Fristående"/>
    <x v="15"/>
    <x v="0"/>
    <x v="5"/>
    <x v="0"/>
    <x v="0"/>
    <x v="2"/>
    <x v="3"/>
    <x v="3"/>
    <x v="4"/>
    <x v="3"/>
    <x v="2"/>
    <x v="3"/>
    <x v="5"/>
    <x v="2"/>
    <x v="3"/>
    <x v="2"/>
    <x v="4"/>
    <x v="0"/>
    <x v="3"/>
    <x v="0"/>
    <x v="2"/>
    <x v="0"/>
    <x v="1"/>
    <x v="2"/>
    <x v="0"/>
    <x v="3"/>
    <x v="0"/>
    <x v="0"/>
    <x v="2"/>
    <x v="2"/>
    <x v="3"/>
    <x v="1"/>
    <x v="3"/>
    <x v="3"/>
    <x v="2"/>
    <x v="3"/>
    <x v="0"/>
    <x v="3"/>
    <x v="0"/>
    <x v="0"/>
    <x v="0"/>
    <x v="0"/>
    <x v="0"/>
    <x v="0"/>
    <x v="0"/>
    <x v="0"/>
    <x v="0"/>
    <x v="6"/>
    <x v="6"/>
    <x v="19"/>
    <x v="9"/>
    <x v="6"/>
    <x v="2"/>
    <x v="3"/>
    <x v="4"/>
    <x v="15"/>
    <x v="5"/>
    <x v="8"/>
  </r>
  <r>
    <x v="0"/>
    <s v="Fristående"/>
    <x v="15"/>
    <x v="0"/>
    <x v="5"/>
    <x v="0"/>
    <x v="4"/>
    <x v="2"/>
    <x v="4"/>
    <x v="2"/>
    <x v="3"/>
    <x v="0"/>
    <x v="5"/>
    <x v="4"/>
    <x v="2"/>
    <x v="0"/>
    <x v="3"/>
    <x v="0"/>
    <x v="3"/>
    <x v="4"/>
    <x v="4"/>
    <x v="2"/>
    <x v="3"/>
    <x v="2"/>
    <x v="4"/>
    <x v="0"/>
    <x v="3"/>
    <x v="0"/>
    <x v="0"/>
    <x v="3"/>
    <x v="3"/>
    <x v="2"/>
    <x v="0"/>
    <x v="4"/>
    <x v="2"/>
    <x v="4"/>
    <x v="4"/>
    <x v="2"/>
    <x v="0"/>
    <x v="3"/>
    <x v="0"/>
    <x v="0"/>
    <x v="0"/>
    <x v="0"/>
    <x v="0"/>
    <x v="0"/>
    <x v="0"/>
    <x v="0"/>
    <x v="0"/>
    <x v="14"/>
    <x v="37"/>
    <x v="15"/>
    <x v="6"/>
    <x v="11"/>
    <x v="6"/>
    <x v="3"/>
    <x v="5"/>
    <x v="36"/>
    <x v="2"/>
    <x v="7"/>
  </r>
  <r>
    <x v="0"/>
    <s v="Fristående"/>
    <x v="15"/>
    <x v="0"/>
    <x v="5"/>
    <x v="0"/>
    <x v="0"/>
    <x v="0"/>
    <x v="0"/>
    <x v="2"/>
    <x v="3"/>
    <x v="4"/>
    <x v="4"/>
    <x v="3"/>
    <x v="4"/>
    <x v="0"/>
    <x v="5"/>
    <x v="2"/>
    <x v="2"/>
    <x v="4"/>
    <x v="4"/>
    <x v="0"/>
    <x v="3"/>
    <x v="0"/>
    <x v="4"/>
    <x v="0"/>
    <x v="3"/>
    <x v="0"/>
    <x v="0"/>
    <x v="0"/>
    <x v="0"/>
    <x v="0"/>
    <x v="2"/>
    <x v="3"/>
    <x v="2"/>
    <x v="4"/>
    <x v="4"/>
    <x v="2"/>
    <x v="0"/>
    <x v="0"/>
    <x v="0"/>
    <x v="0"/>
    <x v="0"/>
    <x v="0"/>
    <x v="0"/>
    <x v="0"/>
    <x v="0"/>
    <x v="0"/>
    <x v="0"/>
    <x v="0"/>
    <x v="41"/>
    <x v="15"/>
    <x v="4"/>
    <x v="11"/>
    <x v="4"/>
    <x v="0"/>
    <x v="5"/>
    <x v="0"/>
    <x v="3"/>
    <x v="2"/>
  </r>
  <r>
    <x v="0"/>
    <s v="Fristående"/>
    <x v="15"/>
    <x v="0"/>
    <x v="5"/>
    <x v="1"/>
    <x v="0"/>
    <x v="0"/>
    <x v="4"/>
    <x v="2"/>
    <x v="2"/>
    <x v="0"/>
    <x v="2"/>
    <x v="0"/>
    <x v="4"/>
    <x v="3"/>
    <x v="5"/>
    <x v="0"/>
    <x v="3"/>
    <x v="0"/>
    <x v="0"/>
    <x v="0"/>
    <x v="2"/>
    <x v="2"/>
    <x v="4"/>
    <x v="0"/>
    <x v="3"/>
    <x v="2"/>
    <x v="4"/>
    <x v="3"/>
    <x v="1"/>
    <x v="4"/>
    <x v="2"/>
    <x v="2"/>
    <x v="1"/>
    <x v="0"/>
    <x v="2"/>
    <x v="0"/>
    <x v="4"/>
    <x v="0"/>
    <x v="0"/>
    <x v="0"/>
    <x v="0"/>
    <x v="0"/>
    <x v="0"/>
    <x v="0"/>
    <x v="0"/>
    <x v="0"/>
    <x v="0"/>
    <x v="9"/>
    <x v="34"/>
    <x v="44"/>
    <x v="6"/>
    <x v="0"/>
    <x v="2"/>
    <x v="3"/>
    <x v="5"/>
    <x v="82"/>
    <x v="8"/>
    <x v="2"/>
  </r>
  <r>
    <x v="0"/>
    <s v="Fristående"/>
    <x v="15"/>
    <x v="0"/>
    <x v="5"/>
    <x v="1"/>
    <x v="2"/>
    <x v="3"/>
    <x v="0"/>
    <x v="0"/>
    <x v="0"/>
    <x v="4"/>
    <x v="0"/>
    <x v="5"/>
    <x v="0"/>
    <x v="3"/>
    <x v="0"/>
    <x v="3"/>
    <x v="2"/>
    <x v="4"/>
    <x v="4"/>
    <x v="2"/>
    <x v="2"/>
    <x v="2"/>
    <x v="1"/>
    <x v="3"/>
    <x v="5"/>
    <x v="2"/>
    <x v="4"/>
    <x v="3"/>
    <x v="4"/>
    <x v="4"/>
    <x v="5"/>
    <x v="4"/>
    <x v="4"/>
    <x v="0"/>
    <x v="0"/>
    <x v="4"/>
    <x v="0"/>
    <x v="4"/>
    <x v="0"/>
    <x v="0"/>
    <x v="0"/>
    <x v="0"/>
    <x v="0"/>
    <x v="0"/>
    <x v="0"/>
    <x v="0"/>
    <x v="0"/>
    <x v="12"/>
    <x v="53"/>
    <x v="35"/>
    <x v="5"/>
    <x v="11"/>
    <x v="7"/>
    <x v="2"/>
    <x v="7"/>
    <x v="30"/>
    <x v="18"/>
    <x v="6"/>
  </r>
  <r>
    <x v="0"/>
    <s v="Fristående"/>
    <x v="15"/>
    <x v="0"/>
    <x v="5"/>
    <x v="0"/>
    <x v="4"/>
    <x v="1"/>
    <x v="0"/>
    <x v="2"/>
    <x v="3"/>
    <x v="0"/>
    <x v="2"/>
    <x v="0"/>
    <x v="0"/>
    <x v="0"/>
    <x v="5"/>
    <x v="0"/>
    <x v="3"/>
    <x v="0"/>
    <x v="3"/>
    <x v="2"/>
    <x v="4"/>
    <x v="0"/>
    <x v="1"/>
    <x v="3"/>
    <x v="5"/>
    <x v="0"/>
    <x v="2"/>
    <x v="0"/>
    <x v="0"/>
    <x v="4"/>
    <x v="0"/>
    <x v="3"/>
    <x v="2"/>
    <x v="0"/>
    <x v="2"/>
    <x v="4"/>
    <x v="4"/>
    <x v="3"/>
    <x v="0"/>
    <x v="0"/>
    <x v="0"/>
    <x v="0"/>
    <x v="0"/>
    <x v="0"/>
    <x v="0"/>
    <x v="0"/>
    <x v="0"/>
    <x v="21"/>
    <x v="8"/>
    <x v="7"/>
    <x v="6"/>
    <x v="6"/>
    <x v="9"/>
    <x v="3"/>
    <x v="7"/>
    <x v="45"/>
    <x v="11"/>
    <x v="2"/>
  </r>
  <r>
    <x v="0"/>
    <s v="Fristående"/>
    <x v="15"/>
    <x v="0"/>
    <x v="5"/>
    <x v="1"/>
    <x v="0"/>
    <x v="1"/>
    <x v="0"/>
    <x v="2"/>
    <x v="2"/>
    <x v="2"/>
    <x v="0"/>
    <x v="0"/>
    <x v="2"/>
    <x v="0"/>
    <x v="5"/>
    <x v="0"/>
    <x v="3"/>
    <x v="4"/>
    <x v="4"/>
    <x v="0"/>
    <x v="2"/>
    <x v="2"/>
    <x v="1"/>
    <x v="0"/>
    <x v="0"/>
    <x v="3"/>
    <x v="4"/>
    <x v="0"/>
    <x v="2"/>
    <x v="0"/>
    <x v="2"/>
    <x v="3"/>
    <x v="2"/>
    <x v="2"/>
    <x v="0"/>
    <x v="0"/>
    <x v="0"/>
    <x v="0"/>
    <x v="0"/>
    <x v="0"/>
    <x v="0"/>
    <x v="0"/>
    <x v="0"/>
    <x v="0"/>
    <x v="0"/>
    <x v="0"/>
    <x v="0"/>
    <x v="16"/>
    <x v="7"/>
    <x v="15"/>
    <x v="6"/>
    <x v="11"/>
    <x v="2"/>
    <x v="2"/>
    <x v="0"/>
    <x v="32"/>
    <x v="3"/>
    <x v="2"/>
  </r>
  <r>
    <x v="0"/>
    <s v="Fristående"/>
    <x v="15"/>
    <x v="0"/>
    <x v="5"/>
    <x v="1"/>
    <x v="0"/>
    <x v="0"/>
    <x v="4"/>
    <x v="2"/>
    <x v="2"/>
    <x v="0"/>
    <x v="0"/>
    <x v="0"/>
    <x v="2"/>
    <x v="2"/>
    <x v="0"/>
    <x v="4"/>
    <x v="4"/>
    <x v="4"/>
    <x v="0"/>
    <x v="0"/>
    <x v="2"/>
    <x v="0"/>
    <x v="4"/>
    <x v="0"/>
    <x v="0"/>
    <x v="3"/>
    <x v="3"/>
    <x v="3"/>
    <x v="0"/>
    <x v="0"/>
    <x v="0"/>
    <x v="1"/>
    <x v="2"/>
    <x v="4"/>
    <x v="2"/>
    <x v="0"/>
    <x v="2"/>
    <x v="2"/>
    <x v="0"/>
    <x v="0"/>
    <x v="0"/>
    <x v="0"/>
    <x v="0"/>
    <x v="0"/>
    <x v="0"/>
    <x v="0"/>
    <x v="0"/>
    <x v="9"/>
    <x v="29"/>
    <x v="39"/>
    <x v="8"/>
    <x v="9"/>
    <x v="2"/>
    <x v="0"/>
    <x v="0"/>
    <x v="76"/>
    <x v="0"/>
    <x v="4"/>
  </r>
  <r>
    <x v="0"/>
    <s v="Fristående"/>
    <x v="15"/>
    <x v="0"/>
    <x v="5"/>
    <x v="1"/>
    <x v="2"/>
    <x v="0"/>
    <x v="4"/>
    <x v="2"/>
    <x v="3"/>
    <x v="4"/>
    <x v="4"/>
    <x v="3"/>
    <x v="2"/>
    <x v="0"/>
    <x v="0"/>
    <x v="3"/>
    <x v="4"/>
    <x v="4"/>
    <x v="0"/>
    <x v="0"/>
    <x v="2"/>
    <x v="0"/>
    <x v="4"/>
    <x v="0"/>
    <x v="0"/>
    <x v="3"/>
    <x v="5"/>
    <x v="3"/>
    <x v="0"/>
    <x v="2"/>
    <x v="2"/>
    <x v="3"/>
    <x v="4"/>
    <x v="4"/>
    <x v="4"/>
    <x v="4"/>
    <x v="0"/>
    <x v="4"/>
    <x v="0"/>
    <x v="0"/>
    <x v="0"/>
    <x v="0"/>
    <x v="0"/>
    <x v="0"/>
    <x v="0"/>
    <x v="0"/>
    <x v="0"/>
    <x v="12"/>
    <x v="41"/>
    <x v="0"/>
    <x v="7"/>
    <x v="9"/>
    <x v="2"/>
    <x v="0"/>
    <x v="0"/>
    <x v="18"/>
    <x v="4"/>
    <x v="9"/>
  </r>
  <r>
    <x v="0"/>
    <s v="Fristående"/>
    <x v="15"/>
    <x v="0"/>
    <x v="5"/>
    <x v="1"/>
    <x v="2"/>
    <x v="0"/>
    <x v="4"/>
    <x v="2"/>
    <x v="3"/>
    <x v="0"/>
    <x v="4"/>
    <x v="0"/>
    <x v="2"/>
    <x v="0"/>
    <x v="4"/>
    <x v="0"/>
    <x v="3"/>
    <x v="2"/>
    <x v="4"/>
    <x v="3"/>
    <x v="3"/>
    <x v="0"/>
    <x v="4"/>
    <x v="0"/>
    <x v="3"/>
    <x v="4"/>
    <x v="0"/>
    <x v="3"/>
    <x v="2"/>
    <x v="0"/>
    <x v="2"/>
    <x v="1"/>
    <x v="1"/>
    <x v="4"/>
    <x v="4"/>
    <x v="4"/>
    <x v="0"/>
    <x v="0"/>
    <x v="0"/>
    <x v="0"/>
    <x v="0"/>
    <x v="0"/>
    <x v="0"/>
    <x v="0"/>
    <x v="0"/>
    <x v="0"/>
    <x v="0"/>
    <x v="12"/>
    <x v="17"/>
    <x v="28"/>
    <x v="6"/>
    <x v="14"/>
    <x v="2"/>
    <x v="0"/>
    <x v="5"/>
    <x v="20"/>
    <x v="3"/>
    <x v="1"/>
  </r>
  <r>
    <x v="0"/>
    <s v="Fristående"/>
    <x v="15"/>
    <x v="0"/>
    <x v="3"/>
    <x v="0"/>
    <x v="0"/>
    <x v="2"/>
    <x v="0"/>
    <x v="3"/>
    <x v="2"/>
    <x v="2"/>
    <x v="2"/>
    <x v="3"/>
    <x v="0"/>
    <x v="3"/>
    <x v="3"/>
    <x v="3"/>
    <x v="2"/>
    <x v="2"/>
    <x v="0"/>
    <x v="3"/>
    <x v="0"/>
    <x v="2"/>
    <x v="1"/>
    <x v="2"/>
    <x v="0"/>
    <x v="0"/>
    <x v="0"/>
    <x v="2"/>
    <x v="0"/>
    <x v="3"/>
    <x v="5"/>
    <x v="1"/>
    <x v="3"/>
    <x v="0"/>
    <x v="4"/>
    <x v="4"/>
    <x v="2"/>
    <x v="2"/>
    <x v="0"/>
    <x v="0"/>
    <x v="0"/>
    <x v="0"/>
    <x v="0"/>
    <x v="0"/>
    <x v="0"/>
    <x v="0"/>
    <x v="0"/>
    <x v="3"/>
    <x v="55"/>
    <x v="5"/>
    <x v="5"/>
    <x v="2"/>
    <x v="3"/>
    <x v="2"/>
    <x v="4"/>
    <x v="4"/>
    <x v="9"/>
    <x v="8"/>
  </r>
  <r>
    <x v="0"/>
    <s v="Fristående"/>
    <x v="15"/>
    <x v="0"/>
    <x v="3"/>
    <x v="3"/>
    <x v="1"/>
    <x v="1"/>
    <x v="1"/>
    <x v="2"/>
    <x v="3"/>
    <x v="4"/>
    <x v="1"/>
    <x v="1"/>
    <x v="2"/>
    <x v="0"/>
    <x v="4"/>
    <x v="1"/>
    <x v="3"/>
    <x v="2"/>
    <x v="4"/>
    <x v="2"/>
    <x v="0"/>
    <x v="3"/>
    <x v="0"/>
    <x v="3"/>
    <x v="1"/>
    <x v="0"/>
    <x v="0"/>
    <x v="3"/>
    <x v="0"/>
    <x v="2"/>
    <x v="3"/>
    <x v="3"/>
    <x v="1"/>
    <x v="2"/>
    <x v="1"/>
    <x v="2"/>
    <x v="3"/>
    <x v="0"/>
    <x v="0"/>
    <x v="0"/>
    <x v="0"/>
    <x v="0"/>
    <x v="0"/>
    <x v="0"/>
    <x v="0"/>
    <x v="0"/>
    <x v="0"/>
    <x v="1"/>
    <x v="16"/>
    <x v="42"/>
    <x v="3"/>
    <x v="14"/>
    <x v="2"/>
    <x v="5"/>
    <x v="3"/>
    <x v="25"/>
    <x v="5"/>
    <x v="5"/>
  </r>
  <r>
    <x v="0"/>
    <s v="Fristående"/>
    <x v="15"/>
    <x v="0"/>
    <x v="3"/>
    <x v="1"/>
    <x v="4"/>
    <x v="0"/>
    <x v="4"/>
    <x v="2"/>
    <x v="0"/>
    <x v="0"/>
    <x v="4"/>
    <x v="5"/>
    <x v="2"/>
    <x v="0"/>
    <x v="4"/>
    <x v="2"/>
    <x v="2"/>
    <x v="0"/>
    <x v="3"/>
    <x v="2"/>
    <x v="0"/>
    <x v="0"/>
    <x v="4"/>
    <x v="2"/>
    <x v="0"/>
    <x v="3"/>
    <x v="2"/>
    <x v="3"/>
    <x v="4"/>
    <x v="4"/>
    <x v="4"/>
    <x v="4"/>
    <x v="4"/>
    <x v="4"/>
    <x v="0"/>
    <x v="4"/>
    <x v="3"/>
    <x v="3"/>
    <x v="0"/>
    <x v="0"/>
    <x v="0"/>
    <x v="0"/>
    <x v="0"/>
    <x v="0"/>
    <x v="0"/>
    <x v="0"/>
    <x v="0"/>
    <x v="11"/>
    <x v="19"/>
    <x v="22"/>
    <x v="4"/>
    <x v="6"/>
    <x v="2"/>
    <x v="0"/>
    <x v="4"/>
    <x v="22"/>
    <x v="7"/>
    <x v="6"/>
  </r>
  <r>
    <x v="0"/>
    <s v="Fristående"/>
    <x v="15"/>
    <x v="0"/>
    <x v="3"/>
    <x v="0"/>
    <x v="0"/>
    <x v="0"/>
    <x v="0"/>
    <x v="3"/>
    <x v="3"/>
    <x v="4"/>
    <x v="0"/>
    <x v="0"/>
    <x v="2"/>
    <x v="3"/>
    <x v="0"/>
    <x v="2"/>
    <x v="2"/>
    <x v="4"/>
    <x v="0"/>
    <x v="2"/>
    <x v="2"/>
    <x v="3"/>
    <x v="0"/>
    <x v="0"/>
    <x v="4"/>
    <x v="0"/>
    <x v="0"/>
    <x v="2"/>
    <x v="3"/>
    <x v="4"/>
    <x v="4"/>
    <x v="4"/>
    <x v="1"/>
    <x v="0"/>
    <x v="4"/>
    <x v="4"/>
    <x v="3"/>
    <x v="4"/>
    <x v="0"/>
    <x v="0"/>
    <x v="0"/>
    <x v="0"/>
    <x v="0"/>
    <x v="0"/>
    <x v="0"/>
    <x v="0"/>
    <x v="0"/>
    <x v="0"/>
    <x v="66"/>
    <x v="35"/>
    <x v="4"/>
    <x v="9"/>
    <x v="7"/>
    <x v="5"/>
    <x v="8"/>
    <x v="25"/>
    <x v="7"/>
    <x v="9"/>
  </r>
  <r>
    <x v="0"/>
    <s v="Fristående"/>
    <x v="15"/>
    <x v="0"/>
    <x v="3"/>
    <x v="0"/>
    <x v="0"/>
    <x v="2"/>
    <x v="0"/>
    <x v="2"/>
    <x v="3"/>
    <x v="0"/>
    <x v="5"/>
    <x v="5"/>
    <x v="2"/>
    <x v="0"/>
    <x v="3"/>
    <x v="2"/>
    <x v="3"/>
    <x v="4"/>
    <x v="0"/>
    <x v="0"/>
    <x v="0"/>
    <x v="2"/>
    <x v="1"/>
    <x v="0"/>
    <x v="3"/>
    <x v="0"/>
    <x v="0"/>
    <x v="0"/>
    <x v="3"/>
    <x v="4"/>
    <x v="2"/>
    <x v="4"/>
    <x v="4"/>
    <x v="4"/>
    <x v="2"/>
    <x v="4"/>
    <x v="0"/>
    <x v="1"/>
    <x v="0"/>
    <x v="0"/>
    <x v="0"/>
    <x v="0"/>
    <x v="0"/>
    <x v="0"/>
    <x v="0"/>
    <x v="0"/>
    <x v="0"/>
    <x v="3"/>
    <x v="37"/>
    <x v="7"/>
    <x v="3"/>
    <x v="9"/>
    <x v="0"/>
    <x v="2"/>
    <x v="5"/>
    <x v="12"/>
    <x v="8"/>
    <x v="6"/>
  </r>
  <r>
    <x v="0"/>
    <s v="Fristående"/>
    <x v="15"/>
    <x v="0"/>
    <x v="3"/>
    <x v="1"/>
    <x v="3"/>
    <x v="4"/>
    <x v="3"/>
    <x v="4"/>
    <x v="4"/>
    <x v="2"/>
    <x v="0"/>
    <x v="2"/>
    <x v="5"/>
    <x v="2"/>
    <x v="3"/>
    <x v="3"/>
    <x v="4"/>
    <x v="3"/>
    <x v="2"/>
    <x v="2"/>
    <x v="4"/>
    <x v="4"/>
    <x v="2"/>
    <x v="3"/>
    <x v="2"/>
    <x v="0"/>
    <x v="0"/>
    <x v="2"/>
    <x v="3"/>
    <x v="3"/>
    <x v="2"/>
    <x v="3"/>
    <x v="3"/>
    <x v="2"/>
    <x v="3"/>
    <x v="3"/>
    <x v="2"/>
    <x v="2"/>
    <x v="0"/>
    <x v="0"/>
    <x v="0"/>
    <x v="0"/>
    <x v="0"/>
    <x v="0"/>
    <x v="0"/>
    <x v="0"/>
    <x v="0"/>
    <x v="17"/>
    <x v="13"/>
    <x v="2"/>
    <x v="7"/>
    <x v="4"/>
    <x v="9"/>
    <x v="8"/>
    <x v="3"/>
    <x v="25"/>
    <x v="15"/>
    <x v="1"/>
  </r>
  <r>
    <x v="0"/>
    <s v="Fristående"/>
    <x v="15"/>
    <x v="0"/>
    <x v="3"/>
    <x v="1"/>
    <x v="2"/>
    <x v="0"/>
    <x v="1"/>
    <x v="3"/>
    <x v="0"/>
    <x v="0"/>
    <x v="4"/>
    <x v="3"/>
    <x v="0"/>
    <x v="0"/>
    <x v="5"/>
    <x v="2"/>
    <x v="4"/>
    <x v="4"/>
    <x v="5"/>
    <x v="4"/>
    <x v="2"/>
    <x v="2"/>
    <x v="2"/>
    <x v="2"/>
    <x v="0"/>
    <x v="1"/>
    <x v="5"/>
    <x v="3"/>
    <x v="4"/>
    <x v="0"/>
    <x v="4"/>
    <x v="4"/>
    <x v="2"/>
    <x v="4"/>
    <x v="0"/>
    <x v="2"/>
    <x v="3"/>
    <x v="2"/>
    <x v="0"/>
    <x v="0"/>
    <x v="0"/>
    <x v="0"/>
    <x v="0"/>
    <x v="0"/>
    <x v="0"/>
    <x v="0"/>
    <x v="0"/>
    <x v="2"/>
    <x v="31"/>
    <x v="0"/>
    <x v="9"/>
    <x v="15"/>
    <x v="6"/>
    <x v="4"/>
    <x v="4"/>
    <x v="59"/>
    <x v="12"/>
    <x v="7"/>
  </r>
  <r>
    <x v="0"/>
    <s v="Fristående"/>
    <x v="15"/>
    <x v="0"/>
    <x v="3"/>
    <x v="2"/>
    <x v="0"/>
    <x v="2"/>
    <x v="2"/>
    <x v="2"/>
    <x v="3"/>
    <x v="0"/>
    <x v="5"/>
    <x v="0"/>
    <x v="0"/>
    <x v="3"/>
    <x v="5"/>
    <x v="0"/>
    <x v="2"/>
    <x v="2"/>
    <x v="4"/>
    <x v="0"/>
    <x v="0"/>
    <x v="2"/>
    <x v="4"/>
    <x v="2"/>
    <x v="0"/>
    <x v="0"/>
    <x v="0"/>
    <x v="0"/>
    <x v="0"/>
    <x v="4"/>
    <x v="2"/>
    <x v="2"/>
    <x v="1"/>
    <x v="0"/>
    <x v="0"/>
    <x v="0"/>
    <x v="0"/>
    <x v="2"/>
    <x v="0"/>
    <x v="0"/>
    <x v="0"/>
    <x v="0"/>
    <x v="0"/>
    <x v="0"/>
    <x v="0"/>
    <x v="0"/>
    <x v="0"/>
    <x v="4"/>
    <x v="37"/>
    <x v="35"/>
    <x v="2"/>
    <x v="14"/>
    <x v="0"/>
    <x v="3"/>
    <x v="4"/>
    <x v="0"/>
    <x v="8"/>
    <x v="2"/>
  </r>
  <r>
    <x v="0"/>
    <s v="Fristående"/>
    <x v="15"/>
    <x v="0"/>
    <x v="3"/>
    <x v="1"/>
    <x v="4"/>
    <x v="3"/>
    <x v="4"/>
    <x v="0"/>
    <x v="0"/>
    <x v="4"/>
    <x v="3"/>
    <x v="4"/>
    <x v="3"/>
    <x v="4"/>
    <x v="0"/>
    <x v="0"/>
    <x v="0"/>
    <x v="0"/>
    <x v="3"/>
    <x v="4"/>
    <x v="3"/>
    <x v="0"/>
    <x v="4"/>
    <x v="4"/>
    <x v="4"/>
    <x v="4"/>
    <x v="2"/>
    <x v="4"/>
    <x v="4"/>
    <x v="4"/>
    <x v="4"/>
    <x v="4"/>
    <x v="4"/>
    <x v="4"/>
    <x v="4"/>
    <x v="2"/>
    <x v="3"/>
    <x v="3"/>
    <x v="0"/>
    <x v="0"/>
    <x v="0"/>
    <x v="0"/>
    <x v="0"/>
    <x v="0"/>
    <x v="0"/>
    <x v="0"/>
    <x v="0"/>
    <x v="8"/>
    <x v="10"/>
    <x v="31"/>
    <x v="0"/>
    <x v="6"/>
    <x v="5"/>
    <x v="0"/>
    <x v="6"/>
    <x v="7"/>
    <x v="7"/>
    <x v="6"/>
  </r>
  <r>
    <x v="0"/>
    <s v="Fristående"/>
    <x v="15"/>
    <x v="0"/>
    <x v="3"/>
    <x v="0"/>
    <x v="0"/>
    <x v="3"/>
    <x v="0"/>
    <x v="0"/>
    <x v="2"/>
    <x v="0"/>
    <x v="0"/>
    <x v="3"/>
    <x v="4"/>
    <x v="3"/>
    <x v="0"/>
    <x v="0"/>
    <x v="4"/>
    <x v="0"/>
    <x v="5"/>
    <x v="0"/>
    <x v="3"/>
    <x v="2"/>
    <x v="2"/>
    <x v="0"/>
    <x v="5"/>
    <x v="0"/>
    <x v="0"/>
    <x v="0"/>
    <x v="0"/>
    <x v="2"/>
    <x v="2"/>
    <x v="2"/>
    <x v="4"/>
    <x v="2"/>
    <x v="0"/>
    <x v="0"/>
    <x v="0"/>
    <x v="0"/>
    <x v="0"/>
    <x v="0"/>
    <x v="0"/>
    <x v="0"/>
    <x v="0"/>
    <x v="0"/>
    <x v="0"/>
    <x v="0"/>
    <x v="0"/>
    <x v="9"/>
    <x v="93"/>
    <x v="35"/>
    <x v="4"/>
    <x v="8"/>
    <x v="4"/>
    <x v="4"/>
    <x v="2"/>
    <x v="0"/>
    <x v="4"/>
    <x v="7"/>
  </r>
  <r>
    <x v="0"/>
    <s v="Fristående"/>
    <x v="15"/>
    <x v="0"/>
    <x v="3"/>
    <x v="1"/>
    <x v="2"/>
    <x v="2"/>
    <x v="2"/>
    <x v="3"/>
    <x v="2"/>
    <x v="3"/>
    <x v="2"/>
    <x v="2"/>
    <x v="0"/>
    <x v="2"/>
    <x v="0"/>
    <x v="3"/>
    <x v="2"/>
    <x v="4"/>
    <x v="2"/>
    <x v="0"/>
    <x v="0"/>
    <x v="2"/>
    <x v="0"/>
    <x v="0"/>
    <x v="5"/>
    <x v="0"/>
    <x v="0"/>
    <x v="0"/>
    <x v="2"/>
    <x v="2"/>
    <x v="3"/>
    <x v="1"/>
    <x v="1"/>
    <x v="3"/>
    <x v="2"/>
    <x v="4"/>
    <x v="2"/>
    <x v="2"/>
    <x v="0"/>
    <x v="0"/>
    <x v="0"/>
    <x v="0"/>
    <x v="0"/>
    <x v="0"/>
    <x v="0"/>
    <x v="0"/>
    <x v="0"/>
    <x v="3"/>
    <x v="58"/>
    <x v="11"/>
    <x v="5"/>
    <x v="12"/>
    <x v="0"/>
    <x v="2"/>
    <x v="2"/>
    <x v="2"/>
    <x v="5"/>
    <x v="1"/>
  </r>
  <r>
    <x v="0"/>
    <s v="Fristående"/>
    <x v="15"/>
    <x v="0"/>
    <x v="3"/>
    <x v="0"/>
    <x v="0"/>
    <x v="2"/>
    <x v="4"/>
    <x v="2"/>
    <x v="4"/>
    <x v="0"/>
    <x v="0"/>
    <x v="0"/>
    <x v="2"/>
    <x v="2"/>
    <x v="3"/>
    <x v="2"/>
    <x v="2"/>
    <x v="3"/>
    <x v="2"/>
    <x v="4"/>
    <x v="2"/>
    <x v="3"/>
    <x v="2"/>
    <x v="0"/>
    <x v="0"/>
    <x v="0"/>
    <x v="0"/>
    <x v="0"/>
    <x v="2"/>
    <x v="3"/>
    <x v="2"/>
    <x v="3"/>
    <x v="4"/>
    <x v="0"/>
    <x v="2"/>
    <x v="0"/>
    <x v="0"/>
    <x v="2"/>
    <x v="0"/>
    <x v="0"/>
    <x v="0"/>
    <x v="0"/>
    <x v="0"/>
    <x v="0"/>
    <x v="0"/>
    <x v="0"/>
    <x v="0"/>
    <x v="7"/>
    <x v="7"/>
    <x v="30"/>
    <x v="4"/>
    <x v="4"/>
    <x v="6"/>
    <x v="5"/>
    <x v="0"/>
    <x v="2"/>
    <x v="15"/>
    <x v="9"/>
  </r>
  <r>
    <x v="0"/>
    <s v="Fristående"/>
    <x v="15"/>
    <x v="0"/>
    <x v="3"/>
    <x v="1"/>
    <x v="3"/>
    <x v="2"/>
    <x v="2"/>
    <x v="4"/>
    <x v="4"/>
    <x v="2"/>
    <x v="4"/>
    <x v="3"/>
    <x v="5"/>
    <x v="2"/>
    <x v="0"/>
    <x v="3"/>
    <x v="2"/>
    <x v="3"/>
    <x v="0"/>
    <x v="0"/>
    <x v="4"/>
    <x v="3"/>
    <x v="2"/>
    <x v="3"/>
    <x v="2"/>
    <x v="0"/>
    <x v="0"/>
    <x v="2"/>
    <x v="2"/>
    <x v="2"/>
    <x v="1"/>
    <x v="1"/>
    <x v="3"/>
    <x v="0"/>
    <x v="0"/>
    <x v="0"/>
    <x v="0"/>
    <x v="2"/>
    <x v="0"/>
    <x v="0"/>
    <x v="0"/>
    <x v="0"/>
    <x v="0"/>
    <x v="0"/>
    <x v="0"/>
    <x v="0"/>
    <x v="0"/>
    <x v="5"/>
    <x v="71"/>
    <x v="11"/>
    <x v="5"/>
    <x v="10"/>
    <x v="3"/>
    <x v="5"/>
    <x v="3"/>
    <x v="0"/>
    <x v="17"/>
    <x v="8"/>
  </r>
  <r>
    <x v="0"/>
    <s v="Fristående"/>
    <x v="15"/>
    <x v="0"/>
    <x v="3"/>
    <x v="1"/>
    <x v="2"/>
    <x v="0"/>
    <x v="0"/>
    <x v="3"/>
    <x v="3"/>
    <x v="0"/>
    <x v="4"/>
    <x v="5"/>
    <x v="2"/>
    <x v="0"/>
    <x v="4"/>
    <x v="2"/>
    <x v="2"/>
    <x v="2"/>
    <x v="5"/>
    <x v="0"/>
    <x v="4"/>
    <x v="3"/>
    <x v="1"/>
    <x v="3"/>
    <x v="0"/>
    <x v="0"/>
    <x v="0"/>
    <x v="2"/>
    <x v="0"/>
    <x v="0"/>
    <x v="0"/>
    <x v="3"/>
    <x v="1"/>
    <x v="0"/>
    <x v="2"/>
    <x v="4"/>
    <x v="2"/>
    <x v="0"/>
    <x v="0"/>
    <x v="0"/>
    <x v="0"/>
    <x v="0"/>
    <x v="0"/>
    <x v="0"/>
    <x v="0"/>
    <x v="0"/>
    <x v="0"/>
    <x v="2"/>
    <x v="11"/>
    <x v="22"/>
    <x v="4"/>
    <x v="13"/>
    <x v="3"/>
    <x v="4"/>
    <x v="2"/>
    <x v="4"/>
    <x v="0"/>
    <x v="5"/>
  </r>
  <r>
    <x v="0"/>
    <s v="Fristående"/>
    <x v="15"/>
    <x v="0"/>
    <x v="3"/>
    <x v="1"/>
    <x v="0"/>
    <x v="0"/>
    <x v="2"/>
    <x v="2"/>
    <x v="2"/>
    <x v="0"/>
    <x v="0"/>
    <x v="3"/>
    <x v="0"/>
    <x v="0"/>
    <x v="0"/>
    <x v="2"/>
    <x v="2"/>
    <x v="3"/>
    <x v="0"/>
    <x v="0"/>
    <x v="0"/>
    <x v="2"/>
    <x v="1"/>
    <x v="3"/>
    <x v="5"/>
    <x v="3"/>
    <x v="0"/>
    <x v="0"/>
    <x v="2"/>
    <x v="2"/>
    <x v="0"/>
    <x v="0"/>
    <x v="0"/>
    <x v="2"/>
    <x v="2"/>
    <x v="1"/>
    <x v="2"/>
    <x v="0"/>
    <x v="0"/>
    <x v="0"/>
    <x v="0"/>
    <x v="0"/>
    <x v="0"/>
    <x v="0"/>
    <x v="0"/>
    <x v="0"/>
    <x v="0"/>
    <x v="3"/>
    <x v="29"/>
    <x v="3"/>
    <x v="4"/>
    <x v="10"/>
    <x v="0"/>
    <x v="2"/>
    <x v="7"/>
    <x v="15"/>
    <x v="2"/>
    <x v="0"/>
  </r>
  <r>
    <x v="0"/>
    <s v="Fristående"/>
    <x v="15"/>
    <x v="0"/>
    <x v="3"/>
    <x v="0"/>
    <x v="3"/>
    <x v="4"/>
    <x v="2"/>
    <x v="4"/>
    <x v="2"/>
    <x v="3"/>
    <x v="0"/>
    <x v="3"/>
    <x v="5"/>
    <x v="2"/>
    <x v="2"/>
    <x v="3"/>
    <x v="4"/>
    <x v="3"/>
    <x v="2"/>
    <x v="0"/>
    <x v="2"/>
    <x v="3"/>
    <x v="0"/>
    <x v="3"/>
    <x v="2"/>
    <x v="0"/>
    <x v="0"/>
    <x v="2"/>
    <x v="0"/>
    <x v="2"/>
    <x v="3"/>
    <x v="1"/>
    <x v="1"/>
    <x v="2"/>
    <x v="3"/>
    <x v="3"/>
    <x v="2"/>
    <x v="2"/>
    <x v="0"/>
    <x v="0"/>
    <x v="0"/>
    <x v="0"/>
    <x v="0"/>
    <x v="0"/>
    <x v="0"/>
    <x v="0"/>
    <x v="0"/>
    <x v="18"/>
    <x v="50"/>
    <x v="2"/>
    <x v="7"/>
    <x v="4"/>
    <x v="2"/>
    <x v="5"/>
    <x v="3"/>
    <x v="4"/>
    <x v="5"/>
    <x v="1"/>
  </r>
  <r>
    <x v="0"/>
    <s v="Fristående"/>
    <x v="15"/>
    <x v="0"/>
    <x v="3"/>
    <x v="0"/>
    <x v="2"/>
    <x v="2"/>
    <x v="1"/>
    <x v="1"/>
    <x v="3"/>
    <x v="0"/>
    <x v="2"/>
    <x v="0"/>
    <x v="4"/>
    <x v="1"/>
    <x v="0"/>
    <x v="1"/>
    <x v="1"/>
    <x v="1"/>
    <x v="1"/>
    <x v="1"/>
    <x v="1"/>
    <x v="1"/>
    <x v="0"/>
    <x v="1"/>
    <x v="3"/>
    <x v="0"/>
    <x v="1"/>
    <x v="1"/>
    <x v="2"/>
    <x v="1"/>
    <x v="1"/>
    <x v="0"/>
    <x v="0"/>
    <x v="1"/>
    <x v="0"/>
    <x v="1"/>
    <x v="2"/>
    <x v="1"/>
    <x v="0"/>
    <x v="0"/>
    <x v="0"/>
    <x v="0"/>
    <x v="0"/>
    <x v="0"/>
    <x v="0"/>
    <x v="0"/>
    <x v="0"/>
    <x v="16"/>
    <x v="21"/>
    <x v="13"/>
    <x v="1"/>
    <x v="1"/>
    <x v="1"/>
    <x v="1"/>
    <x v="5"/>
    <x v="2"/>
    <x v="1"/>
    <x v="0"/>
  </r>
  <r>
    <x v="0"/>
    <s v="Fristående"/>
    <x v="15"/>
    <x v="0"/>
    <x v="3"/>
    <x v="1"/>
    <x v="3"/>
    <x v="4"/>
    <x v="2"/>
    <x v="3"/>
    <x v="2"/>
    <x v="3"/>
    <x v="4"/>
    <x v="2"/>
    <x v="0"/>
    <x v="2"/>
    <x v="5"/>
    <x v="3"/>
    <x v="4"/>
    <x v="3"/>
    <x v="0"/>
    <x v="0"/>
    <x v="2"/>
    <x v="2"/>
    <x v="4"/>
    <x v="3"/>
    <x v="2"/>
    <x v="3"/>
    <x v="0"/>
    <x v="2"/>
    <x v="3"/>
    <x v="0"/>
    <x v="3"/>
    <x v="1"/>
    <x v="2"/>
    <x v="0"/>
    <x v="0"/>
    <x v="0"/>
    <x v="2"/>
    <x v="2"/>
    <x v="0"/>
    <x v="0"/>
    <x v="0"/>
    <x v="0"/>
    <x v="0"/>
    <x v="0"/>
    <x v="0"/>
    <x v="0"/>
    <x v="0"/>
    <x v="18"/>
    <x v="42"/>
    <x v="9"/>
    <x v="7"/>
    <x v="10"/>
    <x v="2"/>
    <x v="3"/>
    <x v="3"/>
    <x v="41"/>
    <x v="10"/>
    <x v="4"/>
  </r>
  <r>
    <x v="0"/>
    <s v="Fristående"/>
    <x v="15"/>
    <x v="0"/>
    <x v="3"/>
    <x v="1"/>
    <x v="3"/>
    <x v="2"/>
    <x v="2"/>
    <x v="2"/>
    <x v="2"/>
    <x v="3"/>
    <x v="4"/>
    <x v="2"/>
    <x v="5"/>
    <x v="2"/>
    <x v="3"/>
    <x v="3"/>
    <x v="4"/>
    <x v="2"/>
    <x v="0"/>
    <x v="0"/>
    <x v="0"/>
    <x v="3"/>
    <x v="2"/>
    <x v="3"/>
    <x v="2"/>
    <x v="3"/>
    <x v="4"/>
    <x v="0"/>
    <x v="2"/>
    <x v="0"/>
    <x v="3"/>
    <x v="2"/>
    <x v="1"/>
    <x v="2"/>
    <x v="3"/>
    <x v="0"/>
    <x v="0"/>
    <x v="0"/>
    <x v="0"/>
    <x v="0"/>
    <x v="0"/>
    <x v="0"/>
    <x v="0"/>
    <x v="0"/>
    <x v="0"/>
    <x v="0"/>
    <x v="0"/>
    <x v="5"/>
    <x v="35"/>
    <x v="2"/>
    <x v="7"/>
    <x v="2"/>
    <x v="0"/>
    <x v="5"/>
    <x v="3"/>
    <x v="32"/>
    <x v="10"/>
    <x v="2"/>
  </r>
  <r>
    <x v="0"/>
    <s v="Fristående"/>
    <x v="15"/>
    <x v="0"/>
    <x v="3"/>
    <x v="0"/>
    <x v="0"/>
    <x v="2"/>
    <x v="0"/>
    <x v="0"/>
    <x v="3"/>
    <x v="4"/>
    <x v="2"/>
    <x v="0"/>
    <x v="0"/>
    <x v="3"/>
    <x v="2"/>
    <x v="2"/>
    <x v="3"/>
    <x v="4"/>
    <x v="0"/>
    <x v="0"/>
    <x v="1"/>
    <x v="3"/>
    <x v="1"/>
    <x v="3"/>
    <x v="0"/>
    <x v="0"/>
    <x v="0"/>
    <x v="2"/>
    <x v="0"/>
    <x v="2"/>
    <x v="3"/>
    <x v="1"/>
    <x v="1"/>
    <x v="2"/>
    <x v="2"/>
    <x v="4"/>
    <x v="2"/>
    <x v="2"/>
    <x v="0"/>
    <x v="0"/>
    <x v="0"/>
    <x v="0"/>
    <x v="0"/>
    <x v="0"/>
    <x v="0"/>
    <x v="0"/>
    <x v="0"/>
    <x v="3"/>
    <x v="21"/>
    <x v="5"/>
    <x v="3"/>
    <x v="9"/>
    <x v="0"/>
    <x v="4"/>
    <x v="2"/>
    <x v="4"/>
    <x v="5"/>
    <x v="1"/>
  </r>
  <r>
    <x v="0"/>
    <s v="Fristående"/>
    <x v="15"/>
    <x v="0"/>
    <x v="3"/>
    <x v="0"/>
    <x v="0"/>
    <x v="2"/>
    <x v="2"/>
    <x v="2"/>
    <x v="4"/>
    <x v="2"/>
    <x v="0"/>
    <x v="2"/>
    <x v="5"/>
    <x v="2"/>
    <x v="3"/>
    <x v="2"/>
    <x v="2"/>
    <x v="3"/>
    <x v="2"/>
    <x v="2"/>
    <x v="2"/>
    <x v="2"/>
    <x v="2"/>
    <x v="2"/>
    <x v="2"/>
    <x v="2"/>
    <x v="0"/>
    <x v="0"/>
    <x v="0"/>
    <x v="2"/>
    <x v="0"/>
    <x v="1"/>
    <x v="1"/>
    <x v="2"/>
    <x v="2"/>
    <x v="0"/>
    <x v="0"/>
    <x v="0"/>
    <x v="0"/>
    <x v="0"/>
    <x v="0"/>
    <x v="0"/>
    <x v="0"/>
    <x v="0"/>
    <x v="0"/>
    <x v="0"/>
    <x v="0"/>
    <x v="4"/>
    <x v="14"/>
    <x v="2"/>
    <x v="4"/>
    <x v="4"/>
    <x v="7"/>
    <x v="4"/>
    <x v="2"/>
    <x v="23"/>
    <x v="2"/>
    <x v="1"/>
  </r>
  <r>
    <x v="0"/>
    <s v="Fristående"/>
    <x v="15"/>
    <x v="0"/>
    <x v="3"/>
    <x v="1"/>
    <x v="3"/>
    <x v="4"/>
    <x v="0"/>
    <x v="4"/>
    <x v="4"/>
    <x v="5"/>
    <x v="4"/>
    <x v="3"/>
    <x v="0"/>
    <x v="2"/>
    <x v="3"/>
    <x v="2"/>
    <x v="4"/>
    <x v="3"/>
    <x v="0"/>
    <x v="0"/>
    <x v="0"/>
    <x v="2"/>
    <x v="2"/>
    <x v="3"/>
    <x v="2"/>
    <x v="0"/>
    <x v="0"/>
    <x v="2"/>
    <x v="0"/>
    <x v="2"/>
    <x v="0"/>
    <x v="3"/>
    <x v="1"/>
    <x v="2"/>
    <x v="2"/>
    <x v="0"/>
    <x v="0"/>
    <x v="0"/>
    <x v="0"/>
    <x v="0"/>
    <x v="0"/>
    <x v="0"/>
    <x v="0"/>
    <x v="0"/>
    <x v="0"/>
    <x v="0"/>
    <x v="0"/>
    <x v="20"/>
    <x v="15"/>
    <x v="11"/>
    <x v="9"/>
    <x v="10"/>
    <x v="0"/>
    <x v="4"/>
    <x v="3"/>
    <x v="4"/>
    <x v="2"/>
    <x v="5"/>
  </r>
  <r>
    <x v="0"/>
    <s v="Fristående"/>
    <x v="15"/>
    <x v="0"/>
    <x v="3"/>
    <x v="0"/>
    <x v="0"/>
    <x v="4"/>
    <x v="3"/>
    <x v="2"/>
    <x v="3"/>
    <x v="3"/>
    <x v="2"/>
    <x v="3"/>
    <x v="0"/>
    <x v="0"/>
    <x v="5"/>
    <x v="2"/>
    <x v="2"/>
    <x v="0"/>
    <x v="5"/>
    <x v="0"/>
    <x v="0"/>
    <x v="3"/>
    <x v="3"/>
    <x v="3"/>
    <x v="0"/>
    <x v="0"/>
    <x v="0"/>
    <x v="0"/>
    <x v="1"/>
    <x v="0"/>
    <x v="3"/>
    <x v="3"/>
    <x v="1"/>
    <x v="0"/>
    <x v="2"/>
    <x v="4"/>
    <x v="4"/>
    <x v="0"/>
    <x v="0"/>
    <x v="0"/>
    <x v="0"/>
    <x v="0"/>
    <x v="0"/>
    <x v="0"/>
    <x v="0"/>
    <x v="0"/>
    <x v="0"/>
    <x v="18"/>
    <x v="2"/>
    <x v="0"/>
    <x v="4"/>
    <x v="8"/>
    <x v="0"/>
    <x v="8"/>
    <x v="2"/>
    <x v="47"/>
    <x v="10"/>
    <x v="5"/>
  </r>
  <r>
    <x v="0"/>
    <s v="Fristående"/>
    <x v="15"/>
    <x v="0"/>
    <x v="3"/>
    <x v="1"/>
    <x v="3"/>
    <x v="4"/>
    <x v="3"/>
    <x v="3"/>
    <x v="4"/>
    <x v="2"/>
    <x v="4"/>
    <x v="2"/>
    <x v="5"/>
    <x v="2"/>
    <x v="3"/>
    <x v="3"/>
    <x v="4"/>
    <x v="3"/>
    <x v="2"/>
    <x v="2"/>
    <x v="2"/>
    <x v="4"/>
    <x v="2"/>
    <x v="2"/>
    <x v="2"/>
    <x v="0"/>
    <x v="0"/>
    <x v="2"/>
    <x v="0"/>
    <x v="3"/>
    <x v="3"/>
    <x v="1"/>
    <x v="3"/>
    <x v="2"/>
    <x v="0"/>
    <x v="3"/>
    <x v="2"/>
    <x v="2"/>
    <x v="0"/>
    <x v="0"/>
    <x v="0"/>
    <x v="0"/>
    <x v="0"/>
    <x v="0"/>
    <x v="0"/>
    <x v="0"/>
    <x v="0"/>
    <x v="17"/>
    <x v="62"/>
    <x v="2"/>
    <x v="7"/>
    <x v="4"/>
    <x v="7"/>
    <x v="8"/>
    <x v="2"/>
    <x v="4"/>
    <x v="13"/>
    <x v="8"/>
  </r>
  <r>
    <x v="0"/>
    <s v="Fristående"/>
    <x v="15"/>
    <x v="0"/>
    <x v="3"/>
    <x v="0"/>
    <x v="0"/>
    <x v="2"/>
    <x v="0"/>
    <x v="2"/>
    <x v="3"/>
    <x v="2"/>
    <x v="0"/>
    <x v="3"/>
    <x v="0"/>
    <x v="3"/>
    <x v="0"/>
    <x v="1"/>
    <x v="1"/>
    <x v="4"/>
    <x v="2"/>
    <x v="0"/>
    <x v="0"/>
    <x v="1"/>
    <x v="0"/>
    <x v="0"/>
    <x v="3"/>
    <x v="0"/>
    <x v="0"/>
    <x v="2"/>
    <x v="0"/>
    <x v="0"/>
    <x v="2"/>
    <x v="3"/>
    <x v="0"/>
    <x v="2"/>
    <x v="4"/>
    <x v="0"/>
    <x v="0"/>
    <x v="0"/>
    <x v="0"/>
    <x v="0"/>
    <x v="0"/>
    <x v="0"/>
    <x v="0"/>
    <x v="0"/>
    <x v="0"/>
    <x v="0"/>
    <x v="0"/>
    <x v="3"/>
    <x v="12"/>
    <x v="4"/>
    <x v="1"/>
    <x v="12"/>
    <x v="0"/>
    <x v="1"/>
    <x v="5"/>
    <x v="4"/>
    <x v="3"/>
    <x v="5"/>
  </r>
  <r>
    <x v="0"/>
    <s v="Fristående"/>
    <x v="15"/>
    <x v="0"/>
    <x v="3"/>
    <x v="0"/>
    <x v="3"/>
    <x v="4"/>
    <x v="0"/>
    <x v="2"/>
    <x v="2"/>
    <x v="2"/>
    <x v="5"/>
    <x v="0"/>
    <x v="4"/>
    <x v="3"/>
    <x v="5"/>
    <x v="3"/>
    <x v="3"/>
    <x v="3"/>
    <x v="0"/>
    <x v="2"/>
    <x v="0"/>
    <x v="3"/>
    <x v="2"/>
    <x v="0"/>
    <x v="2"/>
    <x v="3"/>
    <x v="3"/>
    <x v="2"/>
    <x v="0"/>
    <x v="1"/>
    <x v="4"/>
    <x v="3"/>
    <x v="2"/>
    <x v="2"/>
    <x v="0"/>
    <x v="4"/>
    <x v="0"/>
    <x v="4"/>
    <x v="0"/>
    <x v="0"/>
    <x v="0"/>
    <x v="0"/>
    <x v="0"/>
    <x v="0"/>
    <x v="0"/>
    <x v="0"/>
    <x v="0"/>
    <x v="20"/>
    <x v="90"/>
    <x v="44"/>
    <x v="4"/>
    <x v="10"/>
    <x v="2"/>
    <x v="5"/>
    <x v="4"/>
    <x v="53"/>
    <x v="7"/>
    <x v="2"/>
  </r>
  <r>
    <x v="0"/>
    <s v="Fristående"/>
    <x v="16"/>
    <x v="0"/>
    <x v="11"/>
    <x v="0"/>
    <x v="0"/>
    <x v="2"/>
    <x v="2"/>
    <x v="2"/>
    <x v="3"/>
    <x v="0"/>
    <x v="2"/>
    <x v="0"/>
    <x v="0"/>
    <x v="3"/>
    <x v="0"/>
    <x v="2"/>
    <x v="2"/>
    <x v="4"/>
    <x v="2"/>
    <x v="3"/>
    <x v="2"/>
    <x v="2"/>
    <x v="2"/>
    <x v="3"/>
    <x v="2"/>
    <x v="0"/>
    <x v="0"/>
    <x v="2"/>
    <x v="0"/>
    <x v="3"/>
    <x v="2"/>
    <x v="0"/>
    <x v="1"/>
    <x v="3"/>
    <x v="2"/>
    <x v="3"/>
    <x v="2"/>
    <x v="2"/>
    <x v="0"/>
    <x v="0"/>
    <x v="0"/>
    <x v="0"/>
    <x v="0"/>
    <x v="0"/>
    <x v="0"/>
    <x v="0"/>
    <x v="0"/>
    <x v="4"/>
    <x v="8"/>
    <x v="6"/>
    <x v="4"/>
    <x v="12"/>
    <x v="9"/>
    <x v="4"/>
    <x v="3"/>
    <x v="4"/>
    <x v="15"/>
    <x v="5"/>
  </r>
  <r>
    <x v="0"/>
    <s v="Fristående"/>
    <x v="16"/>
    <x v="0"/>
    <x v="11"/>
    <x v="0"/>
    <x v="4"/>
    <x v="3"/>
    <x v="4"/>
    <x v="1"/>
    <x v="1"/>
    <x v="0"/>
    <x v="0"/>
    <x v="3"/>
    <x v="2"/>
    <x v="0"/>
    <x v="5"/>
    <x v="2"/>
    <x v="3"/>
    <x v="0"/>
    <x v="5"/>
    <x v="0"/>
    <x v="0"/>
    <x v="0"/>
    <x v="1"/>
    <x v="0"/>
    <x v="3"/>
    <x v="0"/>
    <x v="0"/>
    <x v="0"/>
    <x v="2"/>
    <x v="0"/>
    <x v="4"/>
    <x v="2"/>
    <x v="4"/>
    <x v="2"/>
    <x v="2"/>
    <x v="4"/>
    <x v="0"/>
    <x v="0"/>
    <x v="0"/>
    <x v="0"/>
    <x v="0"/>
    <x v="0"/>
    <x v="0"/>
    <x v="0"/>
    <x v="0"/>
    <x v="0"/>
    <x v="0"/>
    <x v="8"/>
    <x v="34"/>
    <x v="7"/>
    <x v="3"/>
    <x v="8"/>
    <x v="0"/>
    <x v="3"/>
    <x v="5"/>
    <x v="2"/>
    <x v="12"/>
    <x v="7"/>
  </r>
  <r>
    <x v="0"/>
    <s v="Fristående"/>
    <x v="16"/>
    <x v="0"/>
    <x v="11"/>
    <x v="0"/>
    <x v="0"/>
    <x v="0"/>
    <x v="2"/>
    <x v="1"/>
    <x v="1"/>
    <x v="4"/>
    <x v="1"/>
    <x v="3"/>
    <x v="0"/>
    <x v="1"/>
    <x v="5"/>
    <x v="3"/>
    <x v="2"/>
    <x v="2"/>
    <x v="2"/>
    <x v="3"/>
    <x v="4"/>
    <x v="3"/>
    <x v="2"/>
    <x v="5"/>
    <x v="2"/>
    <x v="0"/>
    <x v="0"/>
    <x v="2"/>
    <x v="0"/>
    <x v="3"/>
    <x v="5"/>
    <x v="1"/>
    <x v="3"/>
    <x v="2"/>
    <x v="2"/>
    <x v="0"/>
    <x v="2"/>
    <x v="0"/>
    <x v="0"/>
    <x v="0"/>
    <x v="0"/>
    <x v="0"/>
    <x v="0"/>
    <x v="0"/>
    <x v="0"/>
    <x v="0"/>
    <x v="0"/>
    <x v="3"/>
    <x v="75"/>
    <x v="52"/>
    <x v="5"/>
    <x v="3"/>
    <x v="8"/>
    <x v="5"/>
    <x v="7"/>
    <x v="4"/>
    <x v="9"/>
    <x v="8"/>
  </r>
  <r>
    <x v="0"/>
    <s v="Fristående"/>
    <x v="16"/>
    <x v="0"/>
    <x v="11"/>
    <x v="1"/>
    <x v="2"/>
    <x v="0"/>
    <x v="4"/>
    <x v="0"/>
    <x v="3"/>
    <x v="0"/>
    <x v="0"/>
    <x v="0"/>
    <x v="2"/>
    <x v="0"/>
    <x v="0"/>
    <x v="2"/>
    <x v="2"/>
    <x v="2"/>
    <x v="4"/>
    <x v="0"/>
    <x v="0"/>
    <x v="3"/>
    <x v="1"/>
    <x v="0"/>
    <x v="0"/>
    <x v="0"/>
    <x v="4"/>
    <x v="0"/>
    <x v="2"/>
    <x v="4"/>
    <x v="2"/>
    <x v="3"/>
    <x v="4"/>
    <x v="4"/>
    <x v="4"/>
    <x v="2"/>
    <x v="3"/>
    <x v="0"/>
    <x v="0"/>
    <x v="0"/>
    <x v="0"/>
    <x v="0"/>
    <x v="0"/>
    <x v="0"/>
    <x v="0"/>
    <x v="0"/>
    <x v="0"/>
    <x v="12"/>
    <x v="24"/>
    <x v="7"/>
    <x v="4"/>
    <x v="14"/>
    <x v="0"/>
    <x v="4"/>
    <x v="0"/>
    <x v="15"/>
    <x v="8"/>
    <x v="9"/>
  </r>
  <r>
    <x v="0"/>
    <s v="Fristående"/>
    <x v="16"/>
    <x v="0"/>
    <x v="12"/>
    <x v="1"/>
    <x v="2"/>
    <x v="0"/>
    <x v="4"/>
    <x v="0"/>
    <x v="3"/>
    <x v="0"/>
    <x v="2"/>
    <x v="0"/>
    <x v="2"/>
    <x v="3"/>
    <x v="3"/>
    <x v="2"/>
    <x v="4"/>
    <x v="2"/>
    <x v="0"/>
    <x v="0"/>
    <x v="2"/>
    <x v="4"/>
    <x v="1"/>
    <x v="0"/>
    <x v="0"/>
    <x v="0"/>
    <x v="0"/>
    <x v="0"/>
    <x v="2"/>
    <x v="4"/>
    <x v="2"/>
    <x v="2"/>
    <x v="4"/>
    <x v="4"/>
    <x v="4"/>
    <x v="2"/>
    <x v="0"/>
    <x v="0"/>
    <x v="0"/>
    <x v="0"/>
    <x v="0"/>
    <x v="0"/>
    <x v="0"/>
    <x v="0"/>
    <x v="0"/>
    <x v="0"/>
    <x v="0"/>
    <x v="12"/>
    <x v="30"/>
    <x v="6"/>
    <x v="9"/>
    <x v="2"/>
    <x v="2"/>
    <x v="6"/>
    <x v="0"/>
    <x v="2"/>
    <x v="8"/>
    <x v="7"/>
  </r>
  <r>
    <x v="0"/>
    <s v="Fristående"/>
    <x v="16"/>
    <x v="0"/>
    <x v="11"/>
    <x v="1"/>
    <x v="2"/>
    <x v="0"/>
    <x v="0"/>
    <x v="0"/>
    <x v="3"/>
    <x v="0"/>
    <x v="0"/>
    <x v="0"/>
    <x v="2"/>
    <x v="3"/>
    <x v="2"/>
    <x v="2"/>
    <x v="2"/>
    <x v="2"/>
    <x v="0"/>
    <x v="0"/>
    <x v="0"/>
    <x v="4"/>
    <x v="1"/>
    <x v="0"/>
    <x v="0"/>
    <x v="0"/>
    <x v="4"/>
    <x v="0"/>
    <x v="3"/>
    <x v="0"/>
    <x v="2"/>
    <x v="3"/>
    <x v="4"/>
    <x v="0"/>
    <x v="4"/>
    <x v="2"/>
    <x v="0"/>
    <x v="0"/>
    <x v="0"/>
    <x v="0"/>
    <x v="0"/>
    <x v="0"/>
    <x v="0"/>
    <x v="0"/>
    <x v="0"/>
    <x v="0"/>
    <x v="0"/>
    <x v="2"/>
    <x v="24"/>
    <x v="4"/>
    <x v="4"/>
    <x v="2"/>
    <x v="0"/>
    <x v="6"/>
    <x v="0"/>
    <x v="6"/>
    <x v="3"/>
    <x v="9"/>
  </r>
  <r>
    <x v="0"/>
    <s v="Fristående"/>
    <x v="16"/>
    <x v="0"/>
    <x v="11"/>
    <x v="0"/>
    <x v="0"/>
    <x v="0"/>
    <x v="4"/>
    <x v="2"/>
    <x v="2"/>
    <x v="0"/>
    <x v="4"/>
    <x v="0"/>
    <x v="2"/>
    <x v="0"/>
    <x v="5"/>
    <x v="2"/>
    <x v="3"/>
    <x v="4"/>
    <x v="4"/>
    <x v="2"/>
    <x v="2"/>
    <x v="2"/>
    <x v="4"/>
    <x v="0"/>
    <x v="3"/>
    <x v="0"/>
    <x v="0"/>
    <x v="3"/>
    <x v="0"/>
    <x v="2"/>
    <x v="0"/>
    <x v="3"/>
    <x v="4"/>
    <x v="4"/>
    <x v="2"/>
    <x v="2"/>
    <x v="0"/>
    <x v="4"/>
    <x v="0"/>
    <x v="0"/>
    <x v="0"/>
    <x v="0"/>
    <x v="0"/>
    <x v="0"/>
    <x v="0"/>
    <x v="0"/>
    <x v="0"/>
    <x v="9"/>
    <x v="11"/>
    <x v="15"/>
    <x v="3"/>
    <x v="11"/>
    <x v="7"/>
    <x v="3"/>
    <x v="5"/>
    <x v="25"/>
    <x v="2"/>
    <x v="9"/>
  </r>
  <r>
    <x v="0"/>
    <s v="Fristående"/>
    <x v="16"/>
    <x v="0"/>
    <x v="11"/>
    <x v="0"/>
    <x v="2"/>
    <x v="2"/>
    <x v="1"/>
    <x v="3"/>
    <x v="3"/>
    <x v="1"/>
    <x v="0"/>
    <x v="0"/>
    <x v="0"/>
    <x v="2"/>
    <x v="0"/>
    <x v="1"/>
    <x v="2"/>
    <x v="3"/>
    <x v="1"/>
    <x v="0"/>
    <x v="1"/>
    <x v="3"/>
    <x v="0"/>
    <x v="2"/>
    <x v="2"/>
    <x v="0"/>
    <x v="0"/>
    <x v="2"/>
    <x v="0"/>
    <x v="2"/>
    <x v="1"/>
    <x v="1"/>
    <x v="0"/>
    <x v="2"/>
    <x v="3"/>
    <x v="3"/>
    <x v="0"/>
    <x v="2"/>
    <x v="0"/>
    <x v="0"/>
    <x v="0"/>
    <x v="0"/>
    <x v="0"/>
    <x v="0"/>
    <x v="0"/>
    <x v="0"/>
    <x v="0"/>
    <x v="16"/>
    <x v="97"/>
    <x v="30"/>
    <x v="5"/>
    <x v="4"/>
    <x v="0"/>
    <x v="5"/>
    <x v="2"/>
    <x v="4"/>
    <x v="17"/>
    <x v="8"/>
  </r>
  <r>
    <x v="0"/>
    <s v="Fristående"/>
    <x v="16"/>
    <x v="0"/>
    <x v="11"/>
    <x v="0"/>
    <x v="2"/>
    <x v="0"/>
    <x v="0"/>
    <x v="0"/>
    <x v="3"/>
    <x v="0"/>
    <x v="2"/>
    <x v="3"/>
    <x v="0"/>
    <x v="0"/>
    <x v="3"/>
    <x v="0"/>
    <x v="4"/>
    <x v="3"/>
    <x v="2"/>
    <x v="4"/>
    <x v="3"/>
    <x v="0"/>
    <x v="1"/>
    <x v="4"/>
    <x v="4"/>
    <x v="3"/>
    <x v="0"/>
    <x v="0"/>
    <x v="3"/>
    <x v="0"/>
    <x v="0"/>
    <x v="2"/>
    <x v="3"/>
    <x v="4"/>
    <x v="4"/>
    <x v="2"/>
    <x v="4"/>
    <x v="2"/>
    <x v="0"/>
    <x v="0"/>
    <x v="0"/>
    <x v="0"/>
    <x v="0"/>
    <x v="0"/>
    <x v="0"/>
    <x v="0"/>
    <x v="0"/>
    <x v="2"/>
    <x v="30"/>
    <x v="14"/>
    <x v="4"/>
    <x v="4"/>
    <x v="5"/>
    <x v="3"/>
    <x v="6"/>
    <x v="6"/>
    <x v="0"/>
    <x v="4"/>
  </r>
  <r>
    <x v="0"/>
    <s v="Fristående"/>
    <x v="16"/>
    <x v="0"/>
    <x v="11"/>
    <x v="1"/>
    <x v="0"/>
    <x v="0"/>
    <x v="4"/>
    <x v="2"/>
    <x v="2"/>
    <x v="2"/>
    <x v="4"/>
    <x v="3"/>
    <x v="0"/>
    <x v="3"/>
    <x v="0"/>
    <x v="4"/>
    <x v="3"/>
    <x v="3"/>
    <x v="2"/>
    <x v="2"/>
    <x v="2"/>
    <x v="3"/>
    <x v="3"/>
    <x v="2"/>
    <x v="2"/>
    <x v="0"/>
    <x v="0"/>
    <x v="0"/>
    <x v="0"/>
    <x v="4"/>
    <x v="3"/>
    <x v="1"/>
    <x v="2"/>
    <x v="0"/>
    <x v="4"/>
    <x v="4"/>
    <x v="0"/>
    <x v="0"/>
    <x v="0"/>
    <x v="0"/>
    <x v="0"/>
    <x v="0"/>
    <x v="0"/>
    <x v="0"/>
    <x v="0"/>
    <x v="0"/>
    <x v="0"/>
    <x v="9"/>
    <x v="56"/>
    <x v="4"/>
    <x v="9"/>
    <x v="4"/>
    <x v="7"/>
    <x v="8"/>
    <x v="2"/>
    <x v="0"/>
    <x v="21"/>
    <x v="4"/>
  </r>
  <r>
    <x v="0"/>
    <s v="Fristående"/>
    <x v="16"/>
    <x v="0"/>
    <x v="11"/>
    <x v="0"/>
    <x v="0"/>
    <x v="2"/>
    <x v="1"/>
    <x v="2"/>
    <x v="3"/>
    <x v="0"/>
    <x v="2"/>
    <x v="3"/>
    <x v="0"/>
    <x v="3"/>
    <x v="0"/>
    <x v="2"/>
    <x v="1"/>
    <x v="2"/>
    <x v="4"/>
    <x v="2"/>
    <x v="0"/>
    <x v="3"/>
    <x v="1"/>
    <x v="0"/>
    <x v="3"/>
    <x v="0"/>
    <x v="0"/>
    <x v="0"/>
    <x v="2"/>
    <x v="2"/>
    <x v="0"/>
    <x v="3"/>
    <x v="1"/>
    <x v="2"/>
    <x v="4"/>
    <x v="0"/>
    <x v="0"/>
    <x v="4"/>
    <x v="0"/>
    <x v="0"/>
    <x v="0"/>
    <x v="0"/>
    <x v="0"/>
    <x v="0"/>
    <x v="0"/>
    <x v="0"/>
    <x v="0"/>
    <x v="15"/>
    <x v="8"/>
    <x v="4"/>
    <x v="3"/>
    <x v="14"/>
    <x v="2"/>
    <x v="4"/>
    <x v="5"/>
    <x v="2"/>
    <x v="2"/>
    <x v="5"/>
  </r>
  <r>
    <x v="0"/>
    <s v="Fristående"/>
    <x v="16"/>
    <x v="0"/>
    <x v="11"/>
    <x v="1"/>
    <x v="0"/>
    <x v="2"/>
    <x v="4"/>
    <x v="2"/>
    <x v="2"/>
    <x v="2"/>
    <x v="0"/>
    <x v="3"/>
    <x v="0"/>
    <x v="3"/>
    <x v="0"/>
    <x v="3"/>
    <x v="3"/>
    <x v="2"/>
    <x v="0"/>
    <x v="2"/>
    <x v="2"/>
    <x v="3"/>
    <x v="1"/>
    <x v="0"/>
    <x v="3"/>
    <x v="0"/>
    <x v="0"/>
    <x v="2"/>
    <x v="2"/>
    <x v="2"/>
    <x v="3"/>
    <x v="3"/>
    <x v="2"/>
    <x v="0"/>
    <x v="2"/>
    <x v="2"/>
    <x v="0"/>
    <x v="4"/>
    <x v="0"/>
    <x v="0"/>
    <x v="0"/>
    <x v="0"/>
    <x v="0"/>
    <x v="0"/>
    <x v="0"/>
    <x v="0"/>
    <x v="0"/>
    <x v="7"/>
    <x v="7"/>
    <x v="4"/>
    <x v="4"/>
    <x v="2"/>
    <x v="7"/>
    <x v="4"/>
    <x v="5"/>
    <x v="0"/>
    <x v="5"/>
    <x v="2"/>
  </r>
  <r>
    <x v="0"/>
    <s v="Fristående"/>
    <x v="16"/>
    <x v="0"/>
    <x v="12"/>
    <x v="0"/>
    <x v="2"/>
    <x v="2"/>
    <x v="1"/>
    <x v="0"/>
    <x v="0"/>
    <x v="4"/>
    <x v="5"/>
    <x v="5"/>
    <x v="4"/>
    <x v="0"/>
    <x v="0"/>
    <x v="1"/>
    <x v="1"/>
    <x v="4"/>
    <x v="3"/>
    <x v="4"/>
    <x v="3"/>
    <x v="0"/>
    <x v="4"/>
    <x v="4"/>
    <x v="5"/>
    <x v="5"/>
    <x v="2"/>
    <x v="3"/>
    <x v="4"/>
    <x v="0"/>
    <x v="4"/>
    <x v="2"/>
    <x v="4"/>
    <x v="4"/>
    <x v="1"/>
    <x v="2"/>
    <x v="1"/>
    <x v="3"/>
    <x v="0"/>
    <x v="0"/>
    <x v="0"/>
    <x v="0"/>
    <x v="0"/>
    <x v="0"/>
    <x v="0"/>
    <x v="0"/>
    <x v="0"/>
    <x v="16"/>
    <x v="67"/>
    <x v="28"/>
    <x v="1"/>
    <x v="19"/>
    <x v="5"/>
    <x v="0"/>
    <x v="4"/>
    <x v="61"/>
    <x v="12"/>
    <x v="7"/>
  </r>
  <r>
    <x v="0"/>
    <s v="Fristående"/>
    <x v="14"/>
    <x v="0"/>
    <x v="0"/>
    <x v="1"/>
    <x v="0"/>
    <x v="2"/>
    <x v="0"/>
    <x v="3"/>
    <x v="2"/>
    <x v="2"/>
    <x v="0"/>
    <x v="0"/>
    <x v="0"/>
    <x v="3"/>
    <x v="0"/>
    <x v="3"/>
    <x v="4"/>
    <x v="3"/>
    <x v="0"/>
    <x v="1"/>
    <x v="2"/>
    <x v="2"/>
    <x v="2"/>
    <x v="2"/>
    <x v="0"/>
    <x v="2"/>
    <x v="0"/>
    <x v="3"/>
    <x v="1"/>
    <x v="0"/>
    <x v="2"/>
    <x v="2"/>
    <x v="1"/>
    <x v="4"/>
    <x v="4"/>
    <x v="4"/>
    <x v="0"/>
    <x v="4"/>
    <x v="0"/>
    <x v="0"/>
    <x v="0"/>
    <x v="0"/>
    <x v="0"/>
    <x v="0"/>
    <x v="0"/>
    <x v="0"/>
    <x v="0"/>
    <x v="3"/>
    <x v="5"/>
    <x v="6"/>
    <x v="7"/>
    <x v="10"/>
    <x v="7"/>
    <x v="4"/>
    <x v="4"/>
    <x v="21"/>
    <x v="3"/>
    <x v="2"/>
  </r>
  <r>
    <x v="0"/>
    <s v="Fristående"/>
    <x v="13"/>
    <x v="0"/>
    <x v="3"/>
    <x v="3"/>
    <x v="3"/>
    <x v="4"/>
    <x v="2"/>
    <x v="2"/>
    <x v="2"/>
    <x v="2"/>
    <x v="4"/>
    <x v="3"/>
    <x v="0"/>
    <x v="3"/>
    <x v="5"/>
    <x v="0"/>
    <x v="3"/>
    <x v="1"/>
    <x v="2"/>
    <x v="0"/>
    <x v="3"/>
    <x v="0"/>
    <x v="0"/>
    <x v="0"/>
    <x v="4"/>
    <x v="5"/>
    <x v="4"/>
    <x v="3"/>
    <x v="4"/>
    <x v="3"/>
    <x v="1"/>
    <x v="1"/>
    <x v="0"/>
    <x v="2"/>
    <x v="0"/>
    <x v="0"/>
    <x v="4"/>
    <x v="2"/>
    <x v="0"/>
    <x v="0"/>
    <x v="0"/>
    <x v="0"/>
    <x v="0"/>
    <x v="0"/>
    <x v="0"/>
    <x v="0"/>
    <x v="0"/>
    <x v="18"/>
    <x v="56"/>
    <x v="6"/>
    <x v="6"/>
    <x v="4"/>
    <x v="4"/>
    <x v="0"/>
    <x v="8"/>
    <x v="40"/>
    <x v="9"/>
    <x v="8"/>
  </r>
  <r>
    <x v="0"/>
    <s v="Fristående"/>
    <x v="13"/>
    <x v="0"/>
    <x v="3"/>
    <x v="1"/>
    <x v="0"/>
    <x v="0"/>
    <x v="0"/>
    <x v="2"/>
    <x v="3"/>
    <x v="2"/>
    <x v="2"/>
    <x v="2"/>
    <x v="0"/>
    <x v="3"/>
    <x v="3"/>
    <x v="2"/>
    <x v="3"/>
    <x v="4"/>
    <x v="0"/>
    <x v="0"/>
    <x v="0"/>
    <x v="0"/>
    <x v="1"/>
    <x v="2"/>
    <x v="2"/>
    <x v="3"/>
    <x v="4"/>
    <x v="3"/>
    <x v="3"/>
    <x v="2"/>
    <x v="0"/>
    <x v="2"/>
    <x v="2"/>
    <x v="2"/>
    <x v="0"/>
    <x v="4"/>
    <x v="0"/>
    <x v="0"/>
    <x v="0"/>
    <x v="0"/>
    <x v="0"/>
    <x v="0"/>
    <x v="0"/>
    <x v="0"/>
    <x v="0"/>
    <x v="0"/>
    <x v="0"/>
    <x v="0"/>
    <x v="4"/>
    <x v="23"/>
    <x v="3"/>
    <x v="9"/>
    <x v="0"/>
    <x v="3"/>
    <x v="2"/>
    <x v="3"/>
    <x v="2"/>
    <x v="3"/>
  </r>
  <r>
    <x v="0"/>
    <s v="Fristående"/>
    <x v="13"/>
    <x v="0"/>
    <x v="5"/>
    <x v="0"/>
    <x v="2"/>
    <x v="0"/>
    <x v="4"/>
    <x v="2"/>
    <x v="3"/>
    <x v="2"/>
    <x v="0"/>
    <x v="5"/>
    <x v="2"/>
    <x v="0"/>
    <x v="4"/>
    <x v="0"/>
    <x v="3"/>
    <x v="0"/>
    <x v="5"/>
    <x v="0"/>
    <x v="0"/>
    <x v="2"/>
    <x v="1"/>
    <x v="5"/>
    <x v="5"/>
    <x v="3"/>
    <x v="1"/>
    <x v="0"/>
    <x v="2"/>
    <x v="2"/>
    <x v="3"/>
    <x v="3"/>
    <x v="1"/>
    <x v="0"/>
    <x v="3"/>
    <x v="3"/>
    <x v="0"/>
    <x v="2"/>
    <x v="0"/>
    <x v="0"/>
    <x v="0"/>
    <x v="0"/>
    <x v="0"/>
    <x v="0"/>
    <x v="0"/>
    <x v="0"/>
    <x v="0"/>
    <x v="12"/>
    <x v="12"/>
    <x v="22"/>
    <x v="6"/>
    <x v="8"/>
    <x v="0"/>
    <x v="2"/>
    <x v="9"/>
    <x v="13"/>
    <x v="5"/>
    <x v="5"/>
  </r>
  <r>
    <x v="0"/>
    <s v="Fristående"/>
    <x v="13"/>
    <x v="0"/>
    <x v="3"/>
    <x v="1"/>
    <x v="2"/>
    <x v="0"/>
    <x v="0"/>
    <x v="0"/>
    <x v="3"/>
    <x v="2"/>
    <x v="0"/>
    <x v="3"/>
    <x v="2"/>
    <x v="3"/>
    <x v="3"/>
    <x v="0"/>
    <x v="0"/>
    <x v="4"/>
    <x v="2"/>
    <x v="3"/>
    <x v="4"/>
    <x v="0"/>
    <x v="1"/>
    <x v="2"/>
    <x v="0"/>
    <x v="0"/>
    <x v="0"/>
    <x v="2"/>
    <x v="0"/>
    <x v="2"/>
    <x v="0"/>
    <x v="2"/>
    <x v="2"/>
    <x v="0"/>
    <x v="1"/>
    <x v="3"/>
    <x v="2"/>
    <x v="0"/>
    <x v="0"/>
    <x v="0"/>
    <x v="0"/>
    <x v="0"/>
    <x v="0"/>
    <x v="0"/>
    <x v="0"/>
    <x v="0"/>
    <x v="0"/>
    <x v="2"/>
    <x v="3"/>
    <x v="4"/>
    <x v="0"/>
    <x v="12"/>
    <x v="8"/>
    <x v="3"/>
    <x v="4"/>
    <x v="4"/>
    <x v="2"/>
    <x v="3"/>
  </r>
  <r>
    <x v="0"/>
    <s v="Fristående"/>
    <x v="13"/>
    <x v="0"/>
    <x v="3"/>
    <x v="0"/>
    <x v="3"/>
    <x v="0"/>
    <x v="0"/>
    <x v="2"/>
    <x v="2"/>
    <x v="3"/>
    <x v="0"/>
    <x v="2"/>
    <x v="5"/>
    <x v="2"/>
    <x v="0"/>
    <x v="2"/>
    <x v="3"/>
    <x v="0"/>
    <x v="0"/>
    <x v="0"/>
    <x v="0"/>
    <x v="2"/>
    <x v="2"/>
    <x v="3"/>
    <x v="0"/>
    <x v="0"/>
    <x v="0"/>
    <x v="2"/>
    <x v="0"/>
    <x v="3"/>
    <x v="3"/>
    <x v="1"/>
    <x v="0"/>
    <x v="3"/>
    <x v="0"/>
    <x v="2"/>
    <x v="2"/>
    <x v="2"/>
    <x v="0"/>
    <x v="0"/>
    <x v="0"/>
    <x v="0"/>
    <x v="0"/>
    <x v="0"/>
    <x v="0"/>
    <x v="0"/>
    <x v="0"/>
    <x v="22"/>
    <x v="5"/>
    <x v="19"/>
    <x v="3"/>
    <x v="0"/>
    <x v="0"/>
    <x v="4"/>
    <x v="2"/>
    <x v="4"/>
    <x v="13"/>
    <x v="8"/>
  </r>
  <r>
    <x v="0"/>
    <s v="Fristående"/>
    <x v="13"/>
    <x v="0"/>
    <x v="3"/>
    <x v="0"/>
    <x v="4"/>
    <x v="0"/>
    <x v="2"/>
    <x v="0"/>
    <x v="1"/>
    <x v="4"/>
    <x v="3"/>
    <x v="3"/>
    <x v="2"/>
    <x v="3"/>
    <x v="0"/>
    <x v="3"/>
    <x v="2"/>
    <x v="4"/>
    <x v="2"/>
    <x v="0"/>
    <x v="0"/>
    <x v="3"/>
    <x v="2"/>
    <x v="3"/>
    <x v="0"/>
    <x v="0"/>
    <x v="0"/>
    <x v="2"/>
    <x v="0"/>
    <x v="3"/>
    <x v="3"/>
    <x v="3"/>
    <x v="1"/>
    <x v="2"/>
    <x v="0"/>
    <x v="3"/>
    <x v="2"/>
    <x v="2"/>
    <x v="0"/>
    <x v="0"/>
    <x v="0"/>
    <x v="0"/>
    <x v="0"/>
    <x v="0"/>
    <x v="0"/>
    <x v="0"/>
    <x v="0"/>
    <x v="9"/>
    <x v="10"/>
    <x v="6"/>
    <x v="5"/>
    <x v="12"/>
    <x v="0"/>
    <x v="5"/>
    <x v="2"/>
    <x v="4"/>
    <x v="13"/>
    <x v="5"/>
  </r>
  <r>
    <x v="0"/>
    <s v="Fristående"/>
    <x v="13"/>
    <x v="0"/>
    <x v="5"/>
    <x v="1"/>
    <x v="0"/>
    <x v="2"/>
    <x v="2"/>
    <x v="4"/>
    <x v="4"/>
    <x v="3"/>
    <x v="4"/>
    <x v="2"/>
    <x v="5"/>
    <x v="2"/>
    <x v="3"/>
    <x v="3"/>
    <x v="2"/>
    <x v="3"/>
    <x v="2"/>
    <x v="3"/>
    <x v="4"/>
    <x v="4"/>
    <x v="3"/>
    <x v="3"/>
    <x v="2"/>
    <x v="3"/>
    <x v="0"/>
    <x v="2"/>
    <x v="0"/>
    <x v="3"/>
    <x v="5"/>
    <x v="1"/>
    <x v="1"/>
    <x v="3"/>
    <x v="3"/>
    <x v="3"/>
    <x v="2"/>
    <x v="2"/>
    <x v="0"/>
    <x v="0"/>
    <x v="0"/>
    <x v="0"/>
    <x v="0"/>
    <x v="0"/>
    <x v="0"/>
    <x v="0"/>
    <x v="0"/>
    <x v="4"/>
    <x v="45"/>
    <x v="2"/>
    <x v="5"/>
    <x v="4"/>
    <x v="8"/>
    <x v="9"/>
    <x v="3"/>
    <x v="24"/>
    <x v="9"/>
    <x v="1"/>
  </r>
  <r>
    <x v="0"/>
    <s v="Fristående"/>
    <x v="14"/>
    <x v="0"/>
    <x v="3"/>
    <x v="0"/>
    <x v="2"/>
    <x v="0"/>
    <x v="4"/>
    <x v="0"/>
    <x v="4"/>
    <x v="3"/>
    <x v="0"/>
    <x v="2"/>
    <x v="5"/>
    <x v="2"/>
    <x v="3"/>
    <x v="2"/>
    <x v="4"/>
    <x v="3"/>
    <x v="2"/>
    <x v="0"/>
    <x v="0"/>
    <x v="2"/>
    <x v="1"/>
    <x v="2"/>
    <x v="2"/>
    <x v="0"/>
    <x v="0"/>
    <x v="2"/>
    <x v="0"/>
    <x v="3"/>
    <x v="2"/>
    <x v="1"/>
    <x v="3"/>
    <x v="3"/>
    <x v="0"/>
    <x v="3"/>
    <x v="2"/>
    <x v="2"/>
    <x v="0"/>
    <x v="0"/>
    <x v="0"/>
    <x v="0"/>
    <x v="0"/>
    <x v="0"/>
    <x v="0"/>
    <x v="0"/>
    <x v="0"/>
    <x v="12"/>
    <x v="5"/>
    <x v="2"/>
    <x v="9"/>
    <x v="4"/>
    <x v="0"/>
    <x v="2"/>
    <x v="2"/>
    <x v="4"/>
    <x v="15"/>
    <x v="8"/>
  </r>
  <r>
    <x v="0"/>
    <s v="Fristående"/>
    <x v="17"/>
    <x v="0"/>
    <x v="0"/>
    <x v="1"/>
    <x v="4"/>
    <x v="3"/>
    <x v="4"/>
    <x v="0"/>
    <x v="0"/>
    <x v="4"/>
    <x v="3"/>
    <x v="4"/>
    <x v="3"/>
    <x v="4"/>
    <x v="4"/>
    <x v="0"/>
    <x v="0"/>
    <x v="0"/>
    <x v="3"/>
    <x v="4"/>
    <x v="3"/>
    <x v="0"/>
    <x v="4"/>
    <x v="4"/>
    <x v="4"/>
    <x v="5"/>
    <x v="2"/>
    <x v="4"/>
    <x v="4"/>
    <x v="4"/>
    <x v="4"/>
    <x v="4"/>
    <x v="4"/>
    <x v="4"/>
    <x v="4"/>
    <x v="2"/>
    <x v="3"/>
    <x v="3"/>
    <x v="0"/>
    <x v="0"/>
    <x v="0"/>
    <x v="0"/>
    <x v="0"/>
    <x v="0"/>
    <x v="0"/>
    <x v="0"/>
    <x v="0"/>
    <x v="8"/>
    <x v="10"/>
    <x v="10"/>
    <x v="0"/>
    <x v="6"/>
    <x v="5"/>
    <x v="0"/>
    <x v="6"/>
    <x v="83"/>
    <x v="7"/>
    <x v="6"/>
  </r>
  <r>
    <x v="0"/>
    <s v="Fristående"/>
    <x v="17"/>
    <x v="0"/>
    <x v="0"/>
    <x v="0"/>
    <x v="3"/>
    <x v="0"/>
    <x v="2"/>
    <x v="3"/>
    <x v="4"/>
    <x v="3"/>
    <x v="0"/>
    <x v="3"/>
    <x v="0"/>
    <x v="3"/>
    <x v="0"/>
    <x v="2"/>
    <x v="4"/>
    <x v="1"/>
    <x v="4"/>
    <x v="2"/>
    <x v="1"/>
    <x v="3"/>
    <x v="2"/>
    <x v="0"/>
    <x v="4"/>
    <x v="0"/>
    <x v="0"/>
    <x v="0"/>
    <x v="4"/>
    <x v="2"/>
    <x v="5"/>
    <x v="2"/>
    <x v="0"/>
    <x v="0"/>
    <x v="0"/>
    <x v="3"/>
    <x v="2"/>
    <x v="0"/>
    <x v="0"/>
    <x v="0"/>
    <x v="0"/>
    <x v="0"/>
    <x v="0"/>
    <x v="0"/>
    <x v="0"/>
    <x v="0"/>
    <x v="0"/>
    <x v="13"/>
    <x v="50"/>
    <x v="4"/>
    <x v="9"/>
    <x v="5"/>
    <x v="7"/>
    <x v="5"/>
    <x v="8"/>
    <x v="45"/>
    <x v="16"/>
    <x v="3"/>
  </r>
  <r>
    <x v="0"/>
    <s v="Fristående"/>
    <x v="17"/>
    <x v="0"/>
    <x v="0"/>
    <x v="0"/>
    <x v="1"/>
    <x v="1"/>
    <x v="4"/>
    <x v="1"/>
    <x v="1"/>
    <x v="1"/>
    <x v="1"/>
    <x v="1"/>
    <x v="1"/>
    <x v="1"/>
    <x v="1"/>
    <x v="1"/>
    <x v="1"/>
    <x v="1"/>
    <x v="1"/>
    <x v="1"/>
    <x v="1"/>
    <x v="1"/>
    <x v="0"/>
    <x v="1"/>
    <x v="1"/>
    <x v="1"/>
    <x v="1"/>
    <x v="1"/>
    <x v="1"/>
    <x v="1"/>
    <x v="1"/>
    <x v="0"/>
    <x v="0"/>
    <x v="1"/>
    <x v="4"/>
    <x v="4"/>
    <x v="2"/>
    <x v="1"/>
    <x v="0"/>
    <x v="0"/>
    <x v="0"/>
    <x v="0"/>
    <x v="0"/>
    <x v="0"/>
    <x v="0"/>
    <x v="0"/>
    <x v="0"/>
    <x v="8"/>
    <x v="1"/>
    <x v="1"/>
    <x v="1"/>
    <x v="1"/>
    <x v="1"/>
    <x v="1"/>
    <x v="1"/>
    <x v="1"/>
    <x v="1"/>
    <x v="0"/>
  </r>
  <r>
    <x v="0"/>
    <s v="Fristående"/>
    <x v="17"/>
    <x v="0"/>
    <x v="0"/>
    <x v="1"/>
    <x v="2"/>
    <x v="2"/>
    <x v="0"/>
    <x v="0"/>
    <x v="2"/>
    <x v="0"/>
    <x v="2"/>
    <x v="5"/>
    <x v="2"/>
    <x v="1"/>
    <x v="0"/>
    <x v="3"/>
    <x v="3"/>
    <x v="1"/>
    <x v="1"/>
    <x v="0"/>
    <x v="0"/>
    <x v="2"/>
    <x v="1"/>
    <x v="2"/>
    <x v="5"/>
    <x v="0"/>
    <x v="0"/>
    <x v="2"/>
    <x v="2"/>
    <x v="2"/>
    <x v="3"/>
    <x v="3"/>
    <x v="2"/>
    <x v="2"/>
    <x v="0"/>
    <x v="0"/>
    <x v="0"/>
    <x v="0"/>
    <x v="0"/>
    <x v="0"/>
    <x v="0"/>
    <x v="0"/>
    <x v="0"/>
    <x v="0"/>
    <x v="0"/>
    <x v="0"/>
    <x v="0"/>
    <x v="0"/>
    <x v="88"/>
    <x v="13"/>
    <x v="4"/>
    <x v="1"/>
    <x v="0"/>
    <x v="2"/>
    <x v="3"/>
    <x v="0"/>
    <x v="5"/>
    <x v="2"/>
  </r>
  <r>
    <x v="0"/>
    <s v="Fristående"/>
    <x v="17"/>
    <x v="0"/>
    <x v="0"/>
    <x v="1"/>
    <x v="2"/>
    <x v="2"/>
    <x v="4"/>
    <x v="2"/>
    <x v="2"/>
    <x v="2"/>
    <x v="0"/>
    <x v="0"/>
    <x v="2"/>
    <x v="3"/>
    <x v="3"/>
    <x v="0"/>
    <x v="3"/>
    <x v="2"/>
    <x v="4"/>
    <x v="3"/>
    <x v="4"/>
    <x v="2"/>
    <x v="1"/>
    <x v="5"/>
    <x v="2"/>
    <x v="0"/>
    <x v="0"/>
    <x v="2"/>
    <x v="0"/>
    <x v="2"/>
    <x v="2"/>
    <x v="3"/>
    <x v="2"/>
    <x v="2"/>
    <x v="0"/>
    <x v="0"/>
    <x v="0"/>
    <x v="0"/>
    <x v="0"/>
    <x v="0"/>
    <x v="0"/>
    <x v="0"/>
    <x v="0"/>
    <x v="0"/>
    <x v="0"/>
    <x v="0"/>
    <x v="0"/>
    <x v="9"/>
    <x v="7"/>
    <x v="6"/>
    <x v="6"/>
    <x v="14"/>
    <x v="8"/>
    <x v="2"/>
    <x v="7"/>
    <x v="4"/>
    <x v="4"/>
    <x v="2"/>
  </r>
  <r>
    <x v="0"/>
    <s v="Fristående"/>
    <x v="17"/>
    <x v="0"/>
    <x v="0"/>
    <x v="1"/>
    <x v="2"/>
    <x v="3"/>
    <x v="4"/>
    <x v="2"/>
    <x v="0"/>
    <x v="4"/>
    <x v="2"/>
    <x v="0"/>
    <x v="2"/>
    <x v="0"/>
    <x v="4"/>
    <x v="0"/>
    <x v="1"/>
    <x v="4"/>
    <x v="5"/>
    <x v="1"/>
    <x v="0"/>
    <x v="0"/>
    <x v="1"/>
    <x v="1"/>
    <x v="1"/>
    <x v="0"/>
    <x v="0"/>
    <x v="1"/>
    <x v="2"/>
    <x v="4"/>
    <x v="1"/>
    <x v="4"/>
    <x v="2"/>
    <x v="4"/>
    <x v="4"/>
    <x v="2"/>
    <x v="4"/>
    <x v="0"/>
    <x v="0"/>
    <x v="0"/>
    <x v="0"/>
    <x v="0"/>
    <x v="0"/>
    <x v="0"/>
    <x v="0"/>
    <x v="0"/>
    <x v="0"/>
    <x v="11"/>
    <x v="21"/>
    <x v="28"/>
    <x v="0"/>
    <x v="15"/>
    <x v="0"/>
    <x v="3"/>
    <x v="1"/>
    <x v="47"/>
    <x v="7"/>
    <x v="7"/>
  </r>
  <r>
    <x v="0"/>
    <s v="Fristående"/>
    <x v="17"/>
    <x v="0"/>
    <x v="0"/>
    <x v="1"/>
    <x v="2"/>
    <x v="0"/>
    <x v="2"/>
    <x v="2"/>
    <x v="2"/>
    <x v="2"/>
    <x v="0"/>
    <x v="3"/>
    <x v="2"/>
    <x v="0"/>
    <x v="5"/>
    <x v="3"/>
    <x v="4"/>
    <x v="4"/>
    <x v="1"/>
    <x v="0"/>
    <x v="4"/>
    <x v="2"/>
    <x v="1"/>
    <x v="3"/>
    <x v="0"/>
    <x v="0"/>
    <x v="0"/>
    <x v="0"/>
    <x v="0"/>
    <x v="0"/>
    <x v="1"/>
    <x v="2"/>
    <x v="0"/>
    <x v="2"/>
    <x v="0"/>
    <x v="0"/>
    <x v="0"/>
    <x v="2"/>
    <x v="0"/>
    <x v="0"/>
    <x v="0"/>
    <x v="0"/>
    <x v="0"/>
    <x v="0"/>
    <x v="0"/>
    <x v="0"/>
    <x v="0"/>
    <x v="0"/>
    <x v="7"/>
    <x v="7"/>
    <x v="7"/>
    <x v="18"/>
    <x v="3"/>
    <x v="2"/>
    <x v="2"/>
    <x v="0"/>
    <x v="14"/>
    <x v="3"/>
  </r>
  <r>
    <x v="0"/>
    <s v="Fristående"/>
    <x v="17"/>
    <x v="0"/>
    <x v="0"/>
    <x v="1"/>
    <x v="3"/>
    <x v="0"/>
    <x v="1"/>
    <x v="1"/>
    <x v="2"/>
    <x v="4"/>
    <x v="2"/>
    <x v="0"/>
    <x v="0"/>
    <x v="3"/>
    <x v="0"/>
    <x v="1"/>
    <x v="1"/>
    <x v="4"/>
    <x v="0"/>
    <x v="1"/>
    <x v="0"/>
    <x v="3"/>
    <x v="1"/>
    <x v="2"/>
    <x v="1"/>
    <x v="1"/>
    <x v="1"/>
    <x v="1"/>
    <x v="1"/>
    <x v="1"/>
    <x v="1"/>
    <x v="0"/>
    <x v="0"/>
    <x v="1"/>
    <x v="0"/>
    <x v="0"/>
    <x v="1"/>
    <x v="2"/>
    <x v="0"/>
    <x v="0"/>
    <x v="0"/>
    <x v="0"/>
    <x v="0"/>
    <x v="0"/>
    <x v="0"/>
    <x v="0"/>
    <x v="0"/>
    <x v="23"/>
    <x v="73"/>
    <x v="6"/>
    <x v="1"/>
    <x v="9"/>
    <x v="0"/>
    <x v="4"/>
    <x v="4"/>
    <x v="1"/>
    <x v="1"/>
    <x v="0"/>
  </r>
  <r>
    <x v="0"/>
    <s v="Fristående"/>
    <x v="17"/>
    <x v="0"/>
    <x v="0"/>
    <x v="1"/>
    <x v="2"/>
    <x v="2"/>
    <x v="0"/>
    <x v="0"/>
    <x v="3"/>
    <x v="0"/>
    <x v="0"/>
    <x v="3"/>
    <x v="0"/>
    <x v="0"/>
    <x v="5"/>
    <x v="2"/>
    <x v="2"/>
    <x v="4"/>
    <x v="5"/>
    <x v="2"/>
    <x v="4"/>
    <x v="3"/>
    <x v="4"/>
    <x v="5"/>
    <x v="5"/>
    <x v="0"/>
    <x v="0"/>
    <x v="0"/>
    <x v="3"/>
    <x v="4"/>
    <x v="4"/>
    <x v="2"/>
    <x v="2"/>
    <x v="0"/>
    <x v="2"/>
    <x v="0"/>
    <x v="0"/>
    <x v="0"/>
    <x v="0"/>
    <x v="0"/>
    <x v="0"/>
    <x v="0"/>
    <x v="0"/>
    <x v="0"/>
    <x v="0"/>
    <x v="0"/>
    <x v="0"/>
    <x v="0"/>
    <x v="24"/>
    <x v="0"/>
    <x v="4"/>
    <x v="15"/>
    <x v="9"/>
    <x v="7"/>
    <x v="9"/>
    <x v="12"/>
    <x v="7"/>
    <x v="3"/>
  </r>
  <r>
    <x v="0"/>
    <s v="Fristående"/>
    <x v="17"/>
    <x v="0"/>
    <x v="0"/>
    <x v="0"/>
    <x v="2"/>
    <x v="1"/>
    <x v="2"/>
    <x v="0"/>
    <x v="0"/>
    <x v="0"/>
    <x v="2"/>
    <x v="0"/>
    <x v="2"/>
    <x v="0"/>
    <x v="5"/>
    <x v="2"/>
    <x v="3"/>
    <x v="3"/>
    <x v="3"/>
    <x v="2"/>
    <x v="0"/>
    <x v="2"/>
    <x v="4"/>
    <x v="0"/>
    <x v="3"/>
    <x v="2"/>
    <x v="3"/>
    <x v="3"/>
    <x v="3"/>
    <x v="4"/>
    <x v="2"/>
    <x v="2"/>
    <x v="2"/>
    <x v="4"/>
    <x v="4"/>
    <x v="2"/>
    <x v="4"/>
    <x v="0"/>
    <x v="0"/>
    <x v="0"/>
    <x v="0"/>
    <x v="0"/>
    <x v="0"/>
    <x v="0"/>
    <x v="0"/>
    <x v="0"/>
    <x v="0"/>
    <x v="16"/>
    <x v="28"/>
    <x v="15"/>
    <x v="3"/>
    <x v="5"/>
    <x v="2"/>
    <x v="3"/>
    <x v="5"/>
    <x v="8"/>
    <x v="8"/>
    <x v="3"/>
  </r>
  <r>
    <x v="0"/>
    <s v="Fristående"/>
    <x v="17"/>
    <x v="0"/>
    <x v="0"/>
    <x v="1"/>
    <x v="1"/>
    <x v="1"/>
    <x v="0"/>
    <x v="0"/>
    <x v="3"/>
    <x v="0"/>
    <x v="2"/>
    <x v="0"/>
    <x v="2"/>
    <x v="0"/>
    <x v="1"/>
    <x v="0"/>
    <x v="0"/>
    <x v="4"/>
    <x v="0"/>
    <x v="1"/>
    <x v="1"/>
    <x v="0"/>
    <x v="4"/>
    <x v="4"/>
    <x v="0"/>
    <x v="0"/>
    <x v="3"/>
    <x v="1"/>
    <x v="3"/>
    <x v="4"/>
    <x v="4"/>
    <x v="4"/>
    <x v="4"/>
    <x v="4"/>
    <x v="2"/>
    <x v="1"/>
    <x v="3"/>
    <x v="4"/>
    <x v="0"/>
    <x v="0"/>
    <x v="0"/>
    <x v="0"/>
    <x v="0"/>
    <x v="0"/>
    <x v="0"/>
    <x v="0"/>
    <x v="0"/>
    <x v="2"/>
    <x v="30"/>
    <x v="24"/>
    <x v="0"/>
    <x v="9"/>
    <x v="1"/>
    <x v="0"/>
    <x v="5"/>
    <x v="21"/>
    <x v="7"/>
    <x v="6"/>
  </r>
  <r>
    <x v="0"/>
    <s v="Fristående"/>
    <x v="17"/>
    <x v="0"/>
    <x v="0"/>
    <x v="1"/>
    <x v="4"/>
    <x v="0"/>
    <x v="4"/>
    <x v="0"/>
    <x v="3"/>
    <x v="0"/>
    <x v="0"/>
    <x v="0"/>
    <x v="0"/>
    <x v="0"/>
    <x v="3"/>
    <x v="2"/>
    <x v="2"/>
    <x v="2"/>
    <x v="5"/>
    <x v="0"/>
    <x v="3"/>
    <x v="0"/>
    <x v="4"/>
    <x v="0"/>
    <x v="3"/>
    <x v="3"/>
    <x v="5"/>
    <x v="1"/>
    <x v="3"/>
    <x v="0"/>
    <x v="4"/>
    <x v="4"/>
    <x v="4"/>
    <x v="4"/>
    <x v="2"/>
    <x v="2"/>
    <x v="3"/>
    <x v="4"/>
    <x v="0"/>
    <x v="0"/>
    <x v="0"/>
    <x v="0"/>
    <x v="0"/>
    <x v="0"/>
    <x v="0"/>
    <x v="0"/>
    <x v="0"/>
    <x v="11"/>
    <x v="24"/>
    <x v="3"/>
    <x v="4"/>
    <x v="13"/>
    <x v="4"/>
    <x v="0"/>
    <x v="5"/>
    <x v="65"/>
    <x v="12"/>
    <x v="6"/>
  </r>
  <r>
    <x v="0"/>
    <s v="Fristående"/>
    <x v="17"/>
    <x v="0"/>
    <x v="0"/>
    <x v="0"/>
    <x v="3"/>
    <x v="4"/>
    <x v="0"/>
    <x v="3"/>
    <x v="3"/>
    <x v="0"/>
    <x v="1"/>
    <x v="2"/>
    <x v="5"/>
    <x v="2"/>
    <x v="2"/>
    <x v="3"/>
    <x v="0"/>
    <x v="4"/>
    <x v="5"/>
    <x v="4"/>
    <x v="0"/>
    <x v="2"/>
    <x v="1"/>
    <x v="0"/>
    <x v="4"/>
    <x v="4"/>
    <x v="1"/>
    <x v="3"/>
    <x v="4"/>
    <x v="1"/>
    <x v="4"/>
    <x v="4"/>
    <x v="4"/>
    <x v="4"/>
    <x v="4"/>
    <x v="0"/>
    <x v="0"/>
    <x v="0"/>
    <x v="0"/>
    <x v="0"/>
    <x v="0"/>
    <x v="0"/>
    <x v="0"/>
    <x v="0"/>
    <x v="0"/>
    <x v="0"/>
    <x v="0"/>
    <x v="20"/>
    <x v="44"/>
    <x v="27"/>
    <x v="2"/>
    <x v="15"/>
    <x v="4"/>
    <x v="2"/>
    <x v="8"/>
    <x v="84"/>
    <x v="7"/>
    <x v="6"/>
  </r>
  <r>
    <x v="0"/>
    <s v="Fristående"/>
    <x v="17"/>
    <x v="0"/>
    <x v="0"/>
    <x v="1"/>
    <x v="2"/>
    <x v="0"/>
    <x v="1"/>
    <x v="2"/>
    <x v="0"/>
    <x v="4"/>
    <x v="0"/>
    <x v="0"/>
    <x v="2"/>
    <x v="1"/>
    <x v="0"/>
    <x v="1"/>
    <x v="2"/>
    <x v="4"/>
    <x v="4"/>
    <x v="1"/>
    <x v="1"/>
    <x v="0"/>
    <x v="0"/>
    <x v="2"/>
    <x v="0"/>
    <x v="0"/>
    <x v="0"/>
    <x v="0"/>
    <x v="3"/>
    <x v="1"/>
    <x v="1"/>
    <x v="0"/>
    <x v="0"/>
    <x v="0"/>
    <x v="2"/>
    <x v="4"/>
    <x v="4"/>
    <x v="0"/>
    <x v="0"/>
    <x v="0"/>
    <x v="0"/>
    <x v="0"/>
    <x v="0"/>
    <x v="0"/>
    <x v="0"/>
    <x v="0"/>
    <x v="0"/>
    <x v="2"/>
    <x v="23"/>
    <x v="32"/>
    <x v="5"/>
    <x v="11"/>
    <x v="1"/>
    <x v="0"/>
    <x v="4"/>
    <x v="12"/>
    <x v="1"/>
    <x v="0"/>
  </r>
  <r>
    <x v="0"/>
    <s v="Fristående"/>
    <x v="17"/>
    <x v="0"/>
    <x v="0"/>
    <x v="0"/>
    <x v="2"/>
    <x v="0"/>
    <x v="2"/>
    <x v="3"/>
    <x v="2"/>
    <x v="2"/>
    <x v="2"/>
    <x v="3"/>
    <x v="0"/>
    <x v="0"/>
    <x v="5"/>
    <x v="2"/>
    <x v="3"/>
    <x v="4"/>
    <x v="5"/>
    <x v="2"/>
    <x v="2"/>
    <x v="2"/>
    <x v="1"/>
    <x v="0"/>
    <x v="3"/>
    <x v="5"/>
    <x v="5"/>
    <x v="3"/>
    <x v="3"/>
    <x v="0"/>
    <x v="2"/>
    <x v="2"/>
    <x v="2"/>
    <x v="0"/>
    <x v="2"/>
    <x v="4"/>
    <x v="4"/>
    <x v="4"/>
    <x v="0"/>
    <x v="0"/>
    <x v="0"/>
    <x v="0"/>
    <x v="0"/>
    <x v="0"/>
    <x v="0"/>
    <x v="0"/>
    <x v="0"/>
    <x v="0"/>
    <x v="55"/>
    <x v="0"/>
    <x v="3"/>
    <x v="15"/>
    <x v="7"/>
    <x v="2"/>
    <x v="5"/>
    <x v="43"/>
    <x v="3"/>
    <x v="3"/>
  </r>
  <r>
    <x v="0"/>
    <s v="Fristående"/>
    <x v="17"/>
    <x v="0"/>
    <x v="0"/>
    <x v="0"/>
    <x v="2"/>
    <x v="2"/>
    <x v="4"/>
    <x v="2"/>
    <x v="2"/>
    <x v="0"/>
    <x v="0"/>
    <x v="0"/>
    <x v="0"/>
    <x v="3"/>
    <x v="0"/>
    <x v="3"/>
    <x v="3"/>
    <x v="2"/>
    <x v="4"/>
    <x v="0"/>
    <x v="0"/>
    <x v="3"/>
    <x v="2"/>
    <x v="2"/>
    <x v="0"/>
    <x v="0"/>
    <x v="0"/>
    <x v="2"/>
    <x v="4"/>
    <x v="2"/>
    <x v="3"/>
    <x v="1"/>
    <x v="1"/>
    <x v="2"/>
    <x v="0"/>
    <x v="3"/>
    <x v="2"/>
    <x v="2"/>
    <x v="0"/>
    <x v="0"/>
    <x v="0"/>
    <x v="0"/>
    <x v="0"/>
    <x v="0"/>
    <x v="0"/>
    <x v="0"/>
    <x v="0"/>
    <x v="9"/>
    <x v="29"/>
    <x v="6"/>
    <x v="4"/>
    <x v="14"/>
    <x v="0"/>
    <x v="5"/>
    <x v="4"/>
    <x v="12"/>
    <x v="5"/>
    <x v="1"/>
  </r>
  <r>
    <x v="0"/>
    <s v="Fristående"/>
    <x v="17"/>
    <x v="0"/>
    <x v="2"/>
    <x v="0"/>
    <x v="2"/>
    <x v="0"/>
    <x v="4"/>
    <x v="2"/>
    <x v="3"/>
    <x v="0"/>
    <x v="0"/>
    <x v="5"/>
    <x v="2"/>
    <x v="3"/>
    <x v="5"/>
    <x v="2"/>
    <x v="3"/>
    <x v="0"/>
    <x v="4"/>
    <x v="0"/>
    <x v="0"/>
    <x v="3"/>
    <x v="1"/>
    <x v="2"/>
    <x v="0"/>
    <x v="0"/>
    <x v="0"/>
    <x v="2"/>
    <x v="2"/>
    <x v="0"/>
    <x v="0"/>
    <x v="2"/>
    <x v="2"/>
    <x v="0"/>
    <x v="2"/>
    <x v="0"/>
    <x v="2"/>
    <x v="4"/>
    <x v="0"/>
    <x v="0"/>
    <x v="0"/>
    <x v="0"/>
    <x v="0"/>
    <x v="0"/>
    <x v="0"/>
    <x v="0"/>
    <x v="0"/>
    <x v="12"/>
    <x v="3"/>
    <x v="44"/>
    <x v="3"/>
    <x v="7"/>
    <x v="0"/>
    <x v="4"/>
    <x v="4"/>
    <x v="0"/>
    <x v="0"/>
    <x v="3"/>
  </r>
  <r>
    <x v="0"/>
    <s v="Fristående"/>
    <x v="17"/>
    <x v="0"/>
    <x v="2"/>
    <x v="0"/>
    <x v="2"/>
    <x v="2"/>
    <x v="4"/>
    <x v="2"/>
    <x v="4"/>
    <x v="2"/>
    <x v="3"/>
    <x v="3"/>
    <x v="2"/>
    <x v="0"/>
    <x v="0"/>
    <x v="2"/>
    <x v="4"/>
    <x v="4"/>
    <x v="4"/>
    <x v="0"/>
    <x v="4"/>
    <x v="2"/>
    <x v="4"/>
    <x v="3"/>
    <x v="5"/>
    <x v="0"/>
    <x v="0"/>
    <x v="2"/>
    <x v="0"/>
    <x v="2"/>
    <x v="2"/>
    <x v="4"/>
    <x v="0"/>
    <x v="2"/>
    <x v="3"/>
    <x v="3"/>
    <x v="2"/>
    <x v="2"/>
    <x v="0"/>
    <x v="0"/>
    <x v="0"/>
    <x v="0"/>
    <x v="0"/>
    <x v="0"/>
    <x v="0"/>
    <x v="0"/>
    <x v="0"/>
    <x v="9"/>
    <x v="17"/>
    <x v="0"/>
    <x v="9"/>
    <x v="11"/>
    <x v="3"/>
    <x v="3"/>
    <x v="7"/>
    <x v="4"/>
    <x v="4"/>
    <x v="6"/>
  </r>
  <r>
    <x v="0"/>
    <s v="Fristående"/>
    <x v="17"/>
    <x v="0"/>
    <x v="2"/>
    <x v="1"/>
    <x v="4"/>
    <x v="0"/>
    <x v="4"/>
    <x v="2"/>
    <x v="3"/>
    <x v="4"/>
    <x v="4"/>
    <x v="3"/>
    <x v="4"/>
    <x v="0"/>
    <x v="4"/>
    <x v="4"/>
    <x v="4"/>
    <x v="2"/>
    <x v="0"/>
    <x v="1"/>
    <x v="3"/>
    <x v="2"/>
    <x v="1"/>
    <x v="2"/>
    <x v="5"/>
    <x v="4"/>
    <x v="0"/>
    <x v="3"/>
    <x v="3"/>
    <x v="1"/>
    <x v="2"/>
    <x v="2"/>
    <x v="0"/>
    <x v="4"/>
    <x v="1"/>
    <x v="0"/>
    <x v="4"/>
    <x v="2"/>
    <x v="0"/>
    <x v="0"/>
    <x v="0"/>
    <x v="0"/>
    <x v="0"/>
    <x v="0"/>
    <x v="0"/>
    <x v="0"/>
    <x v="0"/>
    <x v="11"/>
    <x v="41"/>
    <x v="28"/>
    <x v="8"/>
    <x v="2"/>
    <x v="5"/>
    <x v="2"/>
    <x v="3"/>
    <x v="8"/>
    <x v="11"/>
    <x v="3"/>
  </r>
  <r>
    <x v="0"/>
    <s v="Fristående"/>
    <x v="17"/>
    <x v="0"/>
    <x v="2"/>
    <x v="0"/>
    <x v="2"/>
    <x v="0"/>
    <x v="0"/>
    <x v="3"/>
    <x v="3"/>
    <x v="0"/>
    <x v="2"/>
    <x v="0"/>
    <x v="0"/>
    <x v="0"/>
    <x v="0"/>
    <x v="2"/>
    <x v="2"/>
    <x v="0"/>
    <x v="5"/>
    <x v="2"/>
    <x v="0"/>
    <x v="3"/>
    <x v="1"/>
    <x v="0"/>
    <x v="3"/>
    <x v="0"/>
    <x v="0"/>
    <x v="3"/>
    <x v="3"/>
    <x v="4"/>
    <x v="2"/>
    <x v="2"/>
    <x v="1"/>
    <x v="0"/>
    <x v="0"/>
    <x v="0"/>
    <x v="0"/>
    <x v="0"/>
    <x v="0"/>
    <x v="0"/>
    <x v="0"/>
    <x v="0"/>
    <x v="0"/>
    <x v="0"/>
    <x v="0"/>
    <x v="0"/>
    <x v="0"/>
    <x v="2"/>
    <x v="34"/>
    <x v="0"/>
    <x v="4"/>
    <x v="8"/>
    <x v="2"/>
    <x v="4"/>
    <x v="5"/>
    <x v="36"/>
    <x v="8"/>
    <x v="2"/>
  </r>
  <r>
    <x v="0"/>
    <s v="Fristående"/>
    <x v="17"/>
    <x v="0"/>
    <x v="2"/>
    <x v="1"/>
    <x v="2"/>
    <x v="0"/>
    <x v="2"/>
    <x v="2"/>
    <x v="2"/>
    <x v="2"/>
    <x v="0"/>
    <x v="3"/>
    <x v="2"/>
    <x v="0"/>
    <x v="5"/>
    <x v="3"/>
    <x v="2"/>
    <x v="4"/>
    <x v="4"/>
    <x v="0"/>
    <x v="2"/>
    <x v="3"/>
    <x v="0"/>
    <x v="2"/>
    <x v="2"/>
    <x v="2"/>
    <x v="3"/>
    <x v="3"/>
    <x v="4"/>
    <x v="0"/>
    <x v="0"/>
    <x v="3"/>
    <x v="1"/>
    <x v="0"/>
    <x v="0"/>
    <x v="3"/>
    <x v="4"/>
    <x v="2"/>
    <x v="0"/>
    <x v="0"/>
    <x v="0"/>
    <x v="0"/>
    <x v="0"/>
    <x v="0"/>
    <x v="0"/>
    <x v="0"/>
    <x v="0"/>
    <x v="0"/>
    <x v="7"/>
    <x v="7"/>
    <x v="5"/>
    <x v="11"/>
    <x v="2"/>
    <x v="5"/>
    <x v="2"/>
    <x v="40"/>
    <x v="0"/>
    <x v="5"/>
  </r>
  <r>
    <x v="0"/>
    <s v="Fristående"/>
    <x v="17"/>
    <x v="0"/>
    <x v="2"/>
    <x v="1"/>
    <x v="0"/>
    <x v="0"/>
    <x v="2"/>
    <x v="2"/>
    <x v="2"/>
    <x v="0"/>
    <x v="0"/>
    <x v="3"/>
    <x v="2"/>
    <x v="0"/>
    <x v="0"/>
    <x v="3"/>
    <x v="2"/>
    <x v="2"/>
    <x v="0"/>
    <x v="0"/>
    <x v="0"/>
    <x v="3"/>
    <x v="2"/>
    <x v="2"/>
    <x v="2"/>
    <x v="0"/>
    <x v="0"/>
    <x v="2"/>
    <x v="0"/>
    <x v="2"/>
    <x v="0"/>
    <x v="1"/>
    <x v="2"/>
    <x v="2"/>
    <x v="4"/>
    <x v="2"/>
    <x v="0"/>
    <x v="0"/>
    <x v="0"/>
    <x v="0"/>
    <x v="0"/>
    <x v="0"/>
    <x v="0"/>
    <x v="0"/>
    <x v="0"/>
    <x v="0"/>
    <x v="0"/>
    <x v="3"/>
    <x v="29"/>
    <x v="0"/>
    <x v="5"/>
    <x v="2"/>
    <x v="0"/>
    <x v="5"/>
    <x v="2"/>
    <x v="4"/>
    <x v="2"/>
    <x v="4"/>
  </r>
  <r>
    <x v="0"/>
    <s v="Fristående"/>
    <x v="17"/>
    <x v="0"/>
    <x v="2"/>
    <x v="0"/>
    <x v="2"/>
    <x v="0"/>
    <x v="2"/>
    <x v="0"/>
    <x v="0"/>
    <x v="0"/>
    <x v="2"/>
    <x v="5"/>
    <x v="2"/>
    <x v="0"/>
    <x v="0"/>
    <x v="2"/>
    <x v="3"/>
    <x v="4"/>
    <x v="0"/>
    <x v="0"/>
    <x v="0"/>
    <x v="0"/>
    <x v="1"/>
    <x v="2"/>
    <x v="2"/>
    <x v="3"/>
    <x v="4"/>
    <x v="3"/>
    <x v="3"/>
    <x v="0"/>
    <x v="0"/>
    <x v="2"/>
    <x v="2"/>
    <x v="0"/>
    <x v="2"/>
    <x v="0"/>
    <x v="0"/>
    <x v="0"/>
    <x v="0"/>
    <x v="0"/>
    <x v="0"/>
    <x v="0"/>
    <x v="0"/>
    <x v="0"/>
    <x v="0"/>
    <x v="0"/>
    <x v="0"/>
    <x v="0"/>
    <x v="28"/>
    <x v="15"/>
    <x v="3"/>
    <x v="9"/>
    <x v="0"/>
    <x v="3"/>
    <x v="2"/>
    <x v="3"/>
    <x v="0"/>
    <x v="3"/>
  </r>
  <r>
    <x v="0"/>
    <s v="Fristående"/>
    <x v="17"/>
    <x v="0"/>
    <x v="2"/>
    <x v="0"/>
    <x v="2"/>
    <x v="0"/>
    <x v="0"/>
    <x v="2"/>
    <x v="3"/>
    <x v="0"/>
    <x v="2"/>
    <x v="0"/>
    <x v="2"/>
    <x v="0"/>
    <x v="3"/>
    <x v="0"/>
    <x v="2"/>
    <x v="4"/>
    <x v="0"/>
    <x v="0"/>
    <x v="0"/>
    <x v="2"/>
    <x v="1"/>
    <x v="3"/>
    <x v="4"/>
    <x v="0"/>
    <x v="0"/>
    <x v="2"/>
    <x v="0"/>
    <x v="2"/>
    <x v="1"/>
    <x v="2"/>
    <x v="1"/>
    <x v="2"/>
    <x v="3"/>
    <x v="0"/>
    <x v="2"/>
    <x v="2"/>
    <x v="0"/>
    <x v="0"/>
    <x v="0"/>
    <x v="0"/>
    <x v="0"/>
    <x v="0"/>
    <x v="0"/>
    <x v="0"/>
    <x v="0"/>
    <x v="2"/>
    <x v="8"/>
    <x v="0"/>
    <x v="2"/>
    <x v="9"/>
    <x v="0"/>
    <x v="2"/>
    <x v="0"/>
    <x v="4"/>
    <x v="17"/>
    <x v="2"/>
  </r>
  <r>
    <x v="0"/>
    <s v="Fristående"/>
    <x v="17"/>
    <x v="0"/>
    <x v="2"/>
    <x v="1"/>
    <x v="2"/>
    <x v="0"/>
    <x v="4"/>
    <x v="2"/>
    <x v="3"/>
    <x v="4"/>
    <x v="2"/>
    <x v="0"/>
    <x v="2"/>
    <x v="0"/>
    <x v="5"/>
    <x v="2"/>
    <x v="2"/>
    <x v="4"/>
    <x v="4"/>
    <x v="0"/>
    <x v="2"/>
    <x v="0"/>
    <x v="4"/>
    <x v="2"/>
    <x v="5"/>
    <x v="0"/>
    <x v="0"/>
    <x v="0"/>
    <x v="0"/>
    <x v="2"/>
    <x v="2"/>
    <x v="1"/>
    <x v="4"/>
    <x v="2"/>
    <x v="2"/>
    <x v="2"/>
    <x v="4"/>
    <x v="3"/>
    <x v="0"/>
    <x v="0"/>
    <x v="0"/>
    <x v="0"/>
    <x v="0"/>
    <x v="0"/>
    <x v="0"/>
    <x v="0"/>
    <x v="0"/>
    <x v="12"/>
    <x v="36"/>
    <x v="15"/>
    <x v="4"/>
    <x v="11"/>
    <x v="2"/>
    <x v="0"/>
    <x v="3"/>
    <x v="0"/>
    <x v="4"/>
    <x v="2"/>
  </r>
  <r>
    <x v="0"/>
    <s v="Fristående"/>
    <x v="17"/>
    <x v="0"/>
    <x v="2"/>
    <x v="1"/>
    <x v="2"/>
    <x v="0"/>
    <x v="0"/>
    <x v="2"/>
    <x v="0"/>
    <x v="4"/>
    <x v="2"/>
    <x v="0"/>
    <x v="2"/>
    <x v="0"/>
    <x v="0"/>
    <x v="1"/>
    <x v="3"/>
    <x v="4"/>
    <x v="3"/>
    <x v="2"/>
    <x v="0"/>
    <x v="2"/>
    <x v="0"/>
    <x v="3"/>
    <x v="0"/>
    <x v="0"/>
    <x v="3"/>
    <x v="0"/>
    <x v="2"/>
    <x v="1"/>
    <x v="0"/>
    <x v="2"/>
    <x v="2"/>
    <x v="4"/>
    <x v="3"/>
    <x v="0"/>
    <x v="0"/>
    <x v="0"/>
    <x v="0"/>
    <x v="0"/>
    <x v="0"/>
    <x v="0"/>
    <x v="0"/>
    <x v="0"/>
    <x v="0"/>
    <x v="0"/>
    <x v="0"/>
    <x v="2"/>
    <x v="21"/>
    <x v="7"/>
    <x v="3"/>
    <x v="19"/>
    <x v="2"/>
    <x v="2"/>
    <x v="2"/>
    <x v="32"/>
    <x v="18"/>
    <x v="3"/>
  </r>
  <r>
    <x v="0"/>
    <s v="Fristående"/>
    <x v="17"/>
    <x v="0"/>
    <x v="2"/>
    <x v="1"/>
    <x v="2"/>
    <x v="0"/>
    <x v="0"/>
    <x v="3"/>
    <x v="3"/>
    <x v="2"/>
    <x v="0"/>
    <x v="3"/>
    <x v="4"/>
    <x v="0"/>
    <x v="5"/>
    <x v="2"/>
    <x v="4"/>
    <x v="4"/>
    <x v="2"/>
    <x v="0"/>
    <x v="0"/>
    <x v="3"/>
    <x v="2"/>
    <x v="5"/>
    <x v="2"/>
    <x v="0"/>
    <x v="0"/>
    <x v="0"/>
    <x v="2"/>
    <x v="0"/>
    <x v="3"/>
    <x v="2"/>
    <x v="2"/>
    <x v="4"/>
    <x v="0"/>
    <x v="0"/>
    <x v="3"/>
    <x v="0"/>
    <x v="0"/>
    <x v="0"/>
    <x v="0"/>
    <x v="0"/>
    <x v="0"/>
    <x v="0"/>
    <x v="0"/>
    <x v="0"/>
    <x v="0"/>
    <x v="2"/>
    <x v="7"/>
    <x v="15"/>
    <x v="9"/>
    <x v="12"/>
    <x v="0"/>
    <x v="5"/>
    <x v="7"/>
    <x v="2"/>
    <x v="10"/>
    <x v="3"/>
  </r>
  <r>
    <x v="0"/>
    <s v="Fristående"/>
    <x v="17"/>
    <x v="0"/>
    <x v="2"/>
    <x v="0"/>
    <x v="2"/>
    <x v="0"/>
    <x v="0"/>
    <x v="2"/>
    <x v="3"/>
    <x v="2"/>
    <x v="0"/>
    <x v="3"/>
    <x v="0"/>
    <x v="3"/>
    <x v="3"/>
    <x v="2"/>
    <x v="3"/>
    <x v="4"/>
    <x v="2"/>
    <x v="0"/>
    <x v="1"/>
    <x v="0"/>
    <x v="0"/>
    <x v="2"/>
    <x v="3"/>
    <x v="0"/>
    <x v="0"/>
    <x v="0"/>
    <x v="2"/>
    <x v="2"/>
    <x v="1"/>
    <x v="1"/>
    <x v="0"/>
    <x v="3"/>
    <x v="0"/>
    <x v="0"/>
    <x v="2"/>
    <x v="1"/>
    <x v="0"/>
    <x v="0"/>
    <x v="0"/>
    <x v="0"/>
    <x v="0"/>
    <x v="0"/>
    <x v="0"/>
    <x v="0"/>
    <x v="0"/>
    <x v="2"/>
    <x v="12"/>
    <x v="5"/>
    <x v="3"/>
    <x v="12"/>
    <x v="0"/>
    <x v="0"/>
    <x v="0"/>
    <x v="2"/>
    <x v="17"/>
    <x v="8"/>
  </r>
  <r>
    <x v="0"/>
    <s v="Fristående"/>
    <x v="17"/>
    <x v="0"/>
    <x v="18"/>
    <x v="0"/>
    <x v="0"/>
    <x v="0"/>
    <x v="2"/>
    <x v="3"/>
    <x v="3"/>
    <x v="0"/>
    <x v="3"/>
    <x v="3"/>
    <x v="0"/>
    <x v="3"/>
    <x v="3"/>
    <x v="3"/>
    <x v="2"/>
    <x v="4"/>
    <x v="2"/>
    <x v="0"/>
    <x v="4"/>
    <x v="2"/>
    <x v="1"/>
    <x v="3"/>
    <x v="5"/>
    <x v="0"/>
    <x v="0"/>
    <x v="2"/>
    <x v="0"/>
    <x v="2"/>
    <x v="3"/>
    <x v="3"/>
    <x v="0"/>
    <x v="2"/>
    <x v="0"/>
    <x v="0"/>
    <x v="0"/>
    <x v="1"/>
    <x v="0"/>
    <x v="0"/>
    <x v="0"/>
    <x v="0"/>
    <x v="0"/>
    <x v="0"/>
    <x v="0"/>
    <x v="0"/>
    <x v="0"/>
    <x v="3"/>
    <x v="53"/>
    <x v="5"/>
    <x v="5"/>
    <x v="12"/>
    <x v="3"/>
    <x v="2"/>
    <x v="7"/>
    <x v="4"/>
    <x v="5"/>
    <x v="5"/>
  </r>
  <r>
    <x v="0"/>
    <s v="Fristående"/>
    <x v="17"/>
    <x v="0"/>
    <x v="2"/>
    <x v="0"/>
    <x v="2"/>
    <x v="0"/>
    <x v="2"/>
    <x v="2"/>
    <x v="3"/>
    <x v="0"/>
    <x v="2"/>
    <x v="5"/>
    <x v="2"/>
    <x v="0"/>
    <x v="3"/>
    <x v="0"/>
    <x v="2"/>
    <x v="4"/>
    <x v="5"/>
    <x v="0"/>
    <x v="0"/>
    <x v="2"/>
    <x v="4"/>
    <x v="3"/>
    <x v="2"/>
    <x v="2"/>
    <x v="0"/>
    <x v="3"/>
    <x v="4"/>
    <x v="4"/>
    <x v="2"/>
    <x v="4"/>
    <x v="2"/>
    <x v="2"/>
    <x v="3"/>
    <x v="0"/>
    <x v="0"/>
    <x v="2"/>
    <x v="0"/>
    <x v="0"/>
    <x v="0"/>
    <x v="0"/>
    <x v="0"/>
    <x v="0"/>
    <x v="0"/>
    <x v="0"/>
    <x v="0"/>
    <x v="0"/>
    <x v="8"/>
    <x v="7"/>
    <x v="2"/>
    <x v="15"/>
    <x v="0"/>
    <x v="3"/>
    <x v="3"/>
    <x v="29"/>
    <x v="8"/>
    <x v="7"/>
  </r>
  <r>
    <x v="0"/>
    <s v="Fristående"/>
    <x v="17"/>
    <x v="0"/>
    <x v="2"/>
    <x v="0"/>
    <x v="2"/>
    <x v="2"/>
    <x v="2"/>
    <x v="2"/>
    <x v="2"/>
    <x v="3"/>
    <x v="0"/>
    <x v="3"/>
    <x v="0"/>
    <x v="3"/>
    <x v="5"/>
    <x v="3"/>
    <x v="2"/>
    <x v="4"/>
    <x v="0"/>
    <x v="0"/>
    <x v="1"/>
    <x v="3"/>
    <x v="2"/>
    <x v="2"/>
    <x v="0"/>
    <x v="3"/>
    <x v="0"/>
    <x v="0"/>
    <x v="2"/>
    <x v="0"/>
    <x v="3"/>
    <x v="3"/>
    <x v="3"/>
    <x v="2"/>
    <x v="0"/>
    <x v="0"/>
    <x v="0"/>
    <x v="0"/>
    <x v="0"/>
    <x v="0"/>
    <x v="0"/>
    <x v="0"/>
    <x v="0"/>
    <x v="0"/>
    <x v="0"/>
    <x v="0"/>
    <x v="0"/>
    <x v="3"/>
    <x v="5"/>
    <x v="6"/>
    <x v="5"/>
    <x v="9"/>
    <x v="0"/>
    <x v="5"/>
    <x v="4"/>
    <x v="15"/>
    <x v="10"/>
    <x v="1"/>
  </r>
  <r>
    <x v="0"/>
    <s v="Fristående"/>
    <x v="17"/>
    <x v="0"/>
    <x v="2"/>
    <x v="1"/>
    <x v="2"/>
    <x v="0"/>
    <x v="4"/>
    <x v="2"/>
    <x v="3"/>
    <x v="4"/>
    <x v="2"/>
    <x v="0"/>
    <x v="0"/>
    <x v="3"/>
    <x v="3"/>
    <x v="2"/>
    <x v="3"/>
    <x v="1"/>
    <x v="5"/>
    <x v="1"/>
    <x v="0"/>
    <x v="0"/>
    <x v="1"/>
    <x v="3"/>
    <x v="2"/>
    <x v="3"/>
    <x v="4"/>
    <x v="3"/>
    <x v="2"/>
    <x v="2"/>
    <x v="0"/>
    <x v="3"/>
    <x v="1"/>
    <x v="4"/>
    <x v="4"/>
    <x v="2"/>
    <x v="3"/>
    <x v="3"/>
    <x v="0"/>
    <x v="0"/>
    <x v="0"/>
    <x v="0"/>
    <x v="0"/>
    <x v="0"/>
    <x v="0"/>
    <x v="0"/>
    <x v="0"/>
    <x v="12"/>
    <x v="36"/>
    <x v="4"/>
    <x v="3"/>
    <x v="7"/>
    <x v="0"/>
    <x v="3"/>
    <x v="3"/>
    <x v="5"/>
    <x v="2"/>
    <x v="5"/>
  </r>
  <r>
    <x v="0"/>
    <s v="Fristående"/>
    <x v="17"/>
    <x v="0"/>
    <x v="11"/>
    <x v="1"/>
    <x v="4"/>
    <x v="0"/>
    <x v="4"/>
    <x v="0"/>
    <x v="3"/>
    <x v="4"/>
    <x v="1"/>
    <x v="0"/>
    <x v="1"/>
    <x v="1"/>
    <x v="1"/>
    <x v="1"/>
    <x v="1"/>
    <x v="0"/>
    <x v="4"/>
    <x v="1"/>
    <x v="1"/>
    <x v="1"/>
    <x v="4"/>
    <x v="5"/>
    <x v="1"/>
    <x v="5"/>
    <x v="5"/>
    <x v="3"/>
    <x v="3"/>
    <x v="1"/>
    <x v="1"/>
    <x v="4"/>
    <x v="4"/>
    <x v="4"/>
    <x v="4"/>
    <x v="2"/>
    <x v="1"/>
    <x v="1"/>
    <x v="0"/>
    <x v="0"/>
    <x v="0"/>
    <x v="0"/>
    <x v="0"/>
    <x v="0"/>
    <x v="0"/>
    <x v="0"/>
    <x v="0"/>
    <x v="11"/>
    <x v="27"/>
    <x v="32"/>
    <x v="1"/>
    <x v="7"/>
    <x v="1"/>
    <x v="0"/>
    <x v="9"/>
    <x v="43"/>
    <x v="1"/>
    <x v="6"/>
  </r>
  <r>
    <x v="0"/>
    <s v="Fristående"/>
    <x v="17"/>
    <x v="0"/>
    <x v="2"/>
    <x v="0"/>
    <x v="0"/>
    <x v="1"/>
    <x v="1"/>
    <x v="2"/>
    <x v="1"/>
    <x v="2"/>
    <x v="1"/>
    <x v="0"/>
    <x v="0"/>
    <x v="0"/>
    <x v="3"/>
    <x v="2"/>
    <x v="2"/>
    <x v="1"/>
    <x v="0"/>
    <x v="2"/>
    <x v="2"/>
    <x v="3"/>
    <x v="0"/>
    <x v="0"/>
    <x v="3"/>
    <x v="5"/>
    <x v="0"/>
    <x v="4"/>
    <x v="4"/>
    <x v="0"/>
    <x v="1"/>
    <x v="3"/>
    <x v="0"/>
    <x v="0"/>
    <x v="0"/>
    <x v="0"/>
    <x v="1"/>
    <x v="2"/>
    <x v="0"/>
    <x v="0"/>
    <x v="0"/>
    <x v="0"/>
    <x v="0"/>
    <x v="0"/>
    <x v="0"/>
    <x v="0"/>
    <x v="0"/>
    <x v="15"/>
    <x v="16"/>
    <x v="3"/>
    <x v="4"/>
    <x v="17"/>
    <x v="7"/>
    <x v="5"/>
    <x v="5"/>
    <x v="60"/>
    <x v="14"/>
    <x v="5"/>
  </r>
  <r>
    <x v="0"/>
    <s v="Fristående"/>
    <x v="17"/>
    <x v="0"/>
    <x v="2"/>
    <x v="1"/>
    <x v="2"/>
    <x v="1"/>
    <x v="0"/>
    <x v="0"/>
    <x v="0"/>
    <x v="4"/>
    <x v="1"/>
    <x v="1"/>
    <x v="4"/>
    <x v="1"/>
    <x v="1"/>
    <x v="1"/>
    <x v="1"/>
    <x v="0"/>
    <x v="3"/>
    <x v="1"/>
    <x v="1"/>
    <x v="0"/>
    <x v="4"/>
    <x v="1"/>
    <x v="1"/>
    <x v="5"/>
    <x v="2"/>
    <x v="4"/>
    <x v="3"/>
    <x v="4"/>
    <x v="4"/>
    <x v="4"/>
    <x v="0"/>
    <x v="4"/>
    <x v="4"/>
    <x v="1"/>
    <x v="3"/>
    <x v="3"/>
    <x v="0"/>
    <x v="0"/>
    <x v="0"/>
    <x v="0"/>
    <x v="0"/>
    <x v="0"/>
    <x v="0"/>
    <x v="0"/>
    <x v="0"/>
    <x v="2"/>
    <x v="10"/>
    <x v="20"/>
    <x v="1"/>
    <x v="6"/>
    <x v="1"/>
    <x v="0"/>
    <x v="1"/>
    <x v="61"/>
    <x v="7"/>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5389949-F14D-4008-8980-BA7A4B69669A}" name="Pivottabell9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74:K382"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2"/>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7">
    <i>
      <x/>
    </i>
    <i>
      <x v="1"/>
    </i>
    <i>
      <x v="2"/>
    </i>
    <i>
      <x v="3"/>
    </i>
    <i>
      <x v="4"/>
    </i>
    <i>
      <x v="5"/>
    </i>
    <i t="grand">
      <x/>
    </i>
  </rowItems>
  <colFields count="1">
    <field x="0"/>
  </colFields>
  <colItems count="1">
    <i>
      <x v="1"/>
    </i>
  </colItems>
  <dataFields count="1">
    <dataField name="Medel av F30" fld="35" subtotal="average" baseField="0" baseItem="0"/>
  </dataFields>
  <formats count="2">
    <format dxfId="111">
      <pivotArea grandRow="1" outline="0" collapsedLevelsAreSubtotals="1" fieldPosition="0"/>
    </format>
    <format dxfId="110">
      <pivotArea collapsedLevelsAreSubtotals="1" fieldPosition="0">
        <references count="1">
          <reference field="3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11B81951-4967-4A4F-9C7B-36EB646FEF53}" name="Pivottabell6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30:G23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3"/>
        <item x="2"/>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7">
    <i>
      <x/>
    </i>
    <i>
      <x v="1"/>
    </i>
    <i>
      <x v="2"/>
    </i>
    <i>
      <x v="3"/>
    </i>
    <i>
      <x v="4"/>
    </i>
    <i>
      <x v="5"/>
    </i>
    <i t="grand">
      <x/>
    </i>
  </rowItems>
  <colFields count="1">
    <field x="0"/>
  </colFields>
  <colItems count="1">
    <i>
      <x v="1"/>
    </i>
  </colItems>
  <dataFields count="1">
    <dataField name="Antal av F18" fld="23" subtotal="count" showDataAs="percentOfCol" baseField="0" baseItem="0" numFmtId="9"/>
  </dataFields>
  <formats count="1">
    <format dxfId="1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0.xml><?xml version="1.0" encoding="utf-8"?>
<pivotTableDefinition xmlns="http://schemas.openxmlformats.org/spreadsheetml/2006/main" xmlns:mc="http://schemas.openxmlformats.org/markup-compatibility/2006" xmlns:xr="http://schemas.microsoft.com/office/spreadsheetml/2014/revision" mc:Ignorable="xr" xr:uid="{5B5B79C7-B16A-4E61-B494-B7CCD407F066}" name="Pivottabell11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46:G449"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1">
    <i>
      <x v="1"/>
    </i>
  </colItems>
  <dataFields count="1">
    <dataField name="Antal av F36" fld="41" subtotal="count" showDataAs="percentOfCol" baseField="0" baseItem="0" numFmtId="9"/>
  </dataFields>
  <formats count="1">
    <format dxfId="20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1.xml><?xml version="1.0" encoding="utf-8"?>
<pivotTableDefinition xmlns="http://schemas.openxmlformats.org/spreadsheetml/2006/main" xmlns:mc="http://schemas.openxmlformats.org/markup-compatibility/2006" xmlns:xr="http://schemas.microsoft.com/office/spreadsheetml/2014/revision" mc:Ignorable="xr" xr:uid="{1F5881D6-2D14-4AF9-9F0F-68E866739EA4}" name="Pivottabell25"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86:K95"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axis="axisRow" dataField="1" showAll="0" sortType="ascending">
      <items count="8">
        <item x="6"/>
        <item x="3"/>
        <item x="2"/>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8">
    <i>
      <x/>
    </i>
    <i>
      <x v="1"/>
    </i>
    <i>
      <x v="2"/>
    </i>
    <i>
      <x v="3"/>
    </i>
    <i>
      <x v="4"/>
    </i>
    <i>
      <x v="5"/>
    </i>
    <i>
      <x v="6"/>
    </i>
    <i t="grand">
      <x/>
    </i>
  </rowItems>
  <colFields count="1">
    <field x="0"/>
  </colFields>
  <colItems count="1">
    <i>
      <x v="1"/>
    </i>
  </colItems>
  <dataFields count="1">
    <dataField name="Medel av F6" fld="11" subtotal="average" baseField="12" baseItem="0"/>
  </dataFields>
  <formats count="2">
    <format dxfId="204">
      <pivotArea collapsedLevelsAreSubtotals="1" fieldPosition="0">
        <references count="1">
          <reference field="11" count="0"/>
        </references>
      </pivotArea>
    </format>
    <format dxfId="20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2.xml><?xml version="1.0" encoding="utf-8"?>
<pivotTableDefinition xmlns="http://schemas.openxmlformats.org/spreadsheetml/2006/main" xmlns:mc="http://schemas.openxmlformats.org/markup-compatibility/2006" xmlns:xr="http://schemas.microsoft.com/office/spreadsheetml/2014/revision" mc:Ignorable="xr" xr:uid="{4C45C1C6-1328-4D0A-933F-6F022A4052D6}" name="Pivottabell9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62:G37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1"/>
        <item x="2"/>
        <item x="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7">
    <i>
      <x/>
    </i>
    <i>
      <x v="1"/>
    </i>
    <i>
      <x v="2"/>
    </i>
    <i>
      <x v="3"/>
    </i>
    <i>
      <x v="4"/>
    </i>
    <i>
      <x v="5"/>
    </i>
    <i t="grand">
      <x/>
    </i>
  </rowItems>
  <colFields count="1">
    <field x="0"/>
  </colFields>
  <colItems count="1">
    <i>
      <x v="1"/>
    </i>
  </colItems>
  <dataFields count="1">
    <dataField name="Antal av F29" fld="34" subtotal="count" showDataAs="percentOfCol" baseField="0" baseItem="0" numFmtId="9"/>
  </dataFields>
  <formats count="1">
    <format dxfId="20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3.xml><?xml version="1.0" encoding="utf-8"?>
<pivotTableDefinition xmlns="http://schemas.openxmlformats.org/spreadsheetml/2006/main" xmlns:mc="http://schemas.openxmlformats.org/markup-compatibility/2006" xmlns:xr="http://schemas.microsoft.com/office/spreadsheetml/2014/revision" mc:Ignorable="xr" xr:uid="{FE3251DC-ABB3-48D0-90FB-A60AE4536BBF}" name="Pivottabell10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10:G41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4"/>
        <item x="3"/>
        <item x="1"/>
        <item x="5"/>
        <item t="default"/>
      </items>
    </pivotField>
    <pivotField showAll="0"/>
    <pivotField showAll="0"/>
    <pivotField showAll="0"/>
    <pivotField showAll="0"/>
    <pivotField showAll="0"/>
    <pivotField showAll="0"/>
    <pivotField showAll="0"/>
    <pivotField showAll="0"/>
    <pivotField showAll="0"/>
    <pivotField showAll="0"/>
  </pivotFields>
  <rowFields count="1">
    <field x="38"/>
  </rowFields>
  <rowItems count="7">
    <i>
      <x/>
    </i>
    <i>
      <x v="1"/>
    </i>
    <i>
      <x v="2"/>
    </i>
    <i>
      <x v="3"/>
    </i>
    <i>
      <x v="4"/>
    </i>
    <i>
      <x v="5"/>
    </i>
    <i t="grand">
      <x/>
    </i>
  </rowItems>
  <colFields count="1">
    <field x="0"/>
  </colFields>
  <colItems count="1">
    <i>
      <x v="1"/>
    </i>
  </colItems>
  <dataFields count="1">
    <dataField name="Antal av F33" fld="38" subtotal="count" showDataAs="percentOfCol" baseField="0" baseItem="0" numFmtId="9"/>
  </dataFields>
  <formats count="1">
    <format dxfId="20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4.xml><?xml version="1.0" encoding="utf-8"?>
<pivotTableDefinition xmlns="http://schemas.openxmlformats.org/spreadsheetml/2006/main" xmlns:mc="http://schemas.openxmlformats.org/markup-compatibility/2006" xmlns:xr="http://schemas.microsoft.com/office/spreadsheetml/2014/revision" mc:Ignorable="xr" xr:uid="{5EBBD606-38CA-4230-82DE-37F17642FBF5}" name="Pivottabell2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86:G95"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axis="axisRow" dataField="1" showAll="0" sortType="ascending">
      <items count="8">
        <item x="6"/>
        <item x="3"/>
        <item x="2"/>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8">
    <i>
      <x/>
    </i>
    <i>
      <x v="1"/>
    </i>
    <i>
      <x v="2"/>
    </i>
    <i>
      <x v="3"/>
    </i>
    <i>
      <x v="4"/>
    </i>
    <i>
      <x v="5"/>
    </i>
    <i>
      <x v="6"/>
    </i>
    <i t="grand">
      <x/>
    </i>
  </rowItems>
  <colFields count="1">
    <field x="0"/>
  </colFields>
  <colItems count="1">
    <i>
      <x v="1"/>
    </i>
  </colItems>
  <dataFields count="1">
    <dataField name="Antal av F6" fld="11" subtotal="count" showDataAs="percentOfCol" baseField="0" baseItem="0" numFmtId="10"/>
  </dataFields>
  <formats count="2">
    <format dxfId="208">
      <pivotArea collapsedLevelsAreSubtotals="1" fieldPosition="0">
        <references count="1">
          <reference field="11" count="0"/>
        </references>
      </pivotArea>
    </format>
    <format dxfId="20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5.xml><?xml version="1.0" encoding="utf-8"?>
<pivotTableDefinition xmlns="http://schemas.openxmlformats.org/spreadsheetml/2006/main" xmlns:mc="http://schemas.openxmlformats.org/markup-compatibility/2006" xmlns:xr="http://schemas.microsoft.com/office/spreadsheetml/2014/revision" mc:Ignorable="xr" xr:uid="{AFF437F5-44CF-4A75-B3B5-307BC166FB54}" name="Pivottabell12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70:G47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s>
  <rowFields count="1">
    <field x="43"/>
  </rowFields>
  <rowItems count="2">
    <i>
      <x v="5"/>
    </i>
    <i t="grand">
      <x/>
    </i>
  </rowItems>
  <colFields count="1">
    <field x="0"/>
  </colFields>
  <colItems count="1">
    <i>
      <x v="1"/>
    </i>
  </colItems>
  <dataFields count="1">
    <dataField name="Antal av F38" fld="43" subtotal="count" showDataAs="percentOfCol" baseField="0" baseItem="0" numFmtId="9"/>
  </dataFields>
  <formats count="1">
    <format dxfId="20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50BA8DA7-C5B2-4AB5-B7F7-C6245B32D91E}" name="Pivottabell8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02:K31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3"/>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7">
    <i>
      <x/>
    </i>
    <i>
      <x v="1"/>
    </i>
    <i>
      <x v="2"/>
    </i>
    <i>
      <x v="3"/>
    </i>
    <i>
      <x v="4"/>
    </i>
    <i>
      <x v="5"/>
    </i>
    <i t="grand">
      <x/>
    </i>
  </rowItems>
  <colFields count="1">
    <field x="0"/>
  </colFields>
  <colItems count="1">
    <i>
      <x v="1"/>
    </i>
  </colItems>
  <dataFields count="1">
    <dataField name="Medel av F24" fld="29" subtotal="average" baseField="0" baseItem="0"/>
  </dataFields>
  <formats count="2">
    <format dxfId="211">
      <pivotArea grandRow="1" outline="0" collapsedLevelsAreSubtotals="1" fieldPosition="0"/>
    </format>
    <format dxfId="210">
      <pivotArea collapsedLevelsAreSubtotals="1" fieldPosition="0">
        <references count="1">
          <reference field="2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7.xml><?xml version="1.0" encoding="utf-8"?>
<pivotTableDefinition xmlns="http://schemas.openxmlformats.org/spreadsheetml/2006/main" xmlns:mc="http://schemas.openxmlformats.org/markup-compatibility/2006" xmlns:xr="http://schemas.microsoft.com/office/spreadsheetml/2014/revision" mc:Ignorable="xr" xr:uid="{A206B131-8328-4A29-823C-6D5BB4B67892}" name="Pivottabell7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78:G28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3"/>
        <item x="2"/>
        <item x="5"/>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8">
    <i>
      <x/>
    </i>
    <i>
      <x v="1"/>
    </i>
    <i>
      <x v="2"/>
    </i>
    <i>
      <x v="3"/>
    </i>
    <i>
      <x v="4"/>
    </i>
    <i>
      <x v="5"/>
    </i>
    <i>
      <x v="6"/>
    </i>
    <i t="grand">
      <x/>
    </i>
  </rowItems>
  <colFields count="1">
    <field x="0"/>
  </colFields>
  <colItems count="1">
    <i>
      <x v="1"/>
    </i>
  </colItems>
  <dataFields count="1">
    <dataField name="Antal av F22" fld="27" subtotal="count" showDataAs="percentOfCol" baseField="0" baseItem="0" numFmtId="9"/>
  </dataFields>
  <formats count="1">
    <format dxfId="2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7734B02F-2FB3-493F-83CC-50B2CFBE5B50}" name="Pivottabell3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34:G142"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2"/>
        <item x="3"/>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Fields count="1">
    <field x="0"/>
  </colFields>
  <colItems count="1">
    <i>
      <x v="1"/>
    </i>
  </colItems>
  <dataFields count="1">
    <dataField name="Antal av F10" fld="15" subtotal="count" showDataAs="percentOfCol" baseField="0" baseItem="0" numFmtId="9"/>
  </dataFields>
  <formats count="1">
    <format dxfId="2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67C4D578-DC7F-403E-AC8B-173CA80146B9}" name="Pivottabell5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18:C226"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0"/>
        <item x="2"/>
        <item x="3"/>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Fields count="1">
    <field x="0"/>
  </colFields>
  <colItems count="1">
    <i>
      <x v="1"/>
    </i>
  </colItems>
  <dataFields count="1">
    <dataField name="Antal av F17"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366E6027-627A-4A4C-84CA-6A9BE13A73AE}" name="Pivottabell9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74:C382"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2"/>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7">
    <i>
      <x/>
    </i>
    <i>
      <x v="1"/>
    </i>
    <i>
      <x v="2"/>
    </i>
    <i>
      <x v="3"/>
    </i>
    <i>
      <x v="4"/>
    </i>
    <i>
      <x v="5"/>
    </i>
    <i t="grand">
      <x/>
    </i>
  </rowItems>
  <colFields count="1">
    <field x="0"/>
  </colFields>
  <colItems count="1">
    <i>
      <x v="1"/>
    </i>
  </colItems>
  <dataFields count="1">
    <dataField name="Antal av F30" fld="3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0.xml><?xml version="1.0" encoding="utf-8"?>
<pivotTableDefinition xmlns="http://schemas.openxmlformats.org/spreadsheetml/2006/main" xmlns:mc="http://schemas.openxmlformats.org/markup-compatibility/2006" xmlns:xr="http://schemas.microsoft.com/office/spreadsheetml/2014/revision" mc:Ignorable="xr" xr:uid="{0FDE4584-D06D-43FF-A3D8-7774BD29338C}" name="Pivottabell1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0:G5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axis="axisRow" dataField="1" showAll="0" sortType="ascending">
      <items count="7">
        <item x="3"/>
        <item x="2"/>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0"/>
  </colFields>
  <colItems count="1">
    <i>
      <x v="1"/>
    </i>
  </colItems>
  <dataFields count="1">
    <dataField name="Antal av F3" fld="8"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1.xml><?xml version="1.0" encoding="utf-8"?>
<pivotTableDefinition xmlns="http://schemas.openxmlformats.org/spreadsheetml/2006/main" xmlns:mc="http://schemas.openxmlformats.org/markup-compatibility/2006" xmlns:xr="http://schemas.microsoft.com/office/spreadsheetml/2014/revision" mc:Ignorable="xr" xr:uid="{3462C397-51AB-439F-8A78-1D5F6C584A49}" name="Pivottabell10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98:C406"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5"/>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7">
    <i>
      <x/>
    </i>
    <i>
      <x v="1"/>
    </i>
    <i>
      <x v="2"/>
    </i>
    <i>
      <x v="3"/>
    </i>
    <i>
      <x v="4"/>
    </i>
    <i>
      <x v="5"/>
    </i>
    <i t="grand">
      <x/>
    </i>
  </rowItems>
  <colFields count="1">
    <field x="0"/>
  </colFields>
  <colItems count="1">
    <i>
      <x v="1"/>
    </i>
  </colItems>
  <dataFields count="1">
    <dataField name="Antal av F32"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2.xml><?xml version="1.0" encoding="utf-8"?>
<pivotTableDefinition xmlns="http://schemas.openxmlformats.org/spreadsheetml/2006/main" xmlns:mc="http://schemas.openxmlformats.org/markup-compatibility/2006" xmlns:xr="http://schemas.microsoft.com/office/spreadsheetml/2014/revision" mc:Ignorable="xr" xr:uid="{FC6EE47F-BEE9-4149-9C80-0687CA0109C4}" name="Pivottabell85"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26:K334"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2"/>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7">
    <i>
      <x/>
    </i>
    <i>
      <x v="1"/>
    </i>
    <i>
      <x v="2"/>
    </i>
    <i>
      <x v="3"/>
    </i>
    <i>
      <x v="4"/>
    </i>
    <i>
      <x v="5"/>
    </i>
    <i t="grand">
      <x/>
    </i>
  </rowItems>
  <colFields count="1">
    <field x="0"/>
  </colFields>
  <colItems count="1">
    <i>
      <x v="1"/>
    </i>
  </colItems>
  <dataFields count="1">
    <dataField name="Medel av F26" fld="31" subtotal="average" baseField="0" baseItem="0"/>
  </dataFields>
  <formats count="2">
    <format dxfId="215">
      <pivotArea grandRow="1" outline="0" collapsedLevelsAreSubtotals="1" fieldPosition="0"/>
    </format>
    <format dxfId="214">
      <pivotArea collapsedLevelsAreSubtotals="1" fieldPosition="0">
        <references count="1">
          <reference field="3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3.xml><?xml version="1.0" encoding="utf-8"?>
<pivotTableDefinition xmlns="http://schemas.openxmlformats.org/spreadsheetml/2006/main" xmlns:mc="http://schemas.openxmlformats.org/markup-compatibility/2006" xmlns:xr="http://schemas.microsoft.com/office/spreadsheetml/2014/revision" mc:Ignorable="xr" xr:uid="{49555961-A2D3-414B-ACD5-D3FB8E4EEBA6}" name="Pivottabell7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66:G275"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2"/>
        <item x="0"/>
        <item x="3"/>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8">
    <i>
      <x/>
    </i>
    <i>
      <x v="1"/>
    </i>
    <i>
      <x v="2"/>
    </i>
    <i>
      <x v="3"/>
    </i>
    <i>
      <x v="4"/>
    </i>
    <i>
      <x v="5"/>
    </i>
    <i>
      <x v="6"/>
    </i>
    <i t="grand">
      <x/>
    </i>
  </rowItems>
  <colFields count="1">
    <field x="0"/>
  </colFields>
  <colItems count="1">
    <i>
      <x v="1"/>
    </i>
  </colItems>
  <dataFields count="1">
    <dataField name="Antal av F21" fld="26" subtotal="count" showDataAs="percentOfCol" baseField="0" baseItem="0" numFmtId="9"/>
  </dataFields>
  <formats count="1">
    <format dxfId="2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2291F285-05C2-4105-B216-2638609DAE9F}" name="Pivottabell10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22:K43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4"/>
        <item x="3"/>
        <item x="1"/>
        <item x="5"/>
        <item t="default"/>
      </items>
    </pivotField>
    <pivotField showAll="0"/>
    <pivotField showAll="0"/>
    <pivotField showAll="0"/>
    <pivotField showAll="0"/>
    <pivotField showAll="0"/>
    <pivotField showAll="0"/>
    <pivotField showAll="0"/>
    <pivotField showAll="0"/>
    <pivotField showAll="0"/>
  </pivotFields>
  <rowFields count="1">
    <field x="39"/>
  </rowFields>
  <rowItems count="7">
    <i>
      <x/>
    </i>
    <i>
      <x v="1"/>
    </i>
    <i>
      <x v="2"/>
    </i>
    <i>
      <x v="3"/>
    </i>
    <i>
      <x v="4"/>
    </i>
    <i>
      <x v="5"/>
    </i>
    <i t="grand">
      <x/>
    </i>
  </rowItems>
  <colFields count="1">
    <field x="0"/>
  </colFields>
  <colItems count="1">
    <i>
      <x v="1"/>
    </i>
  </colItems>
  <dataFields count="1">
    <dataField name="Medel av F34" fld="39" subtotal="average" baseField="0" baseItem="0"/>
  </dataFields>
  <formats count="2">
    <format dxfId="218">
      <pivotArea grandRow="1" outline="0" collapsedLevelsAreSubtotals="1" fieldPosition="0"/>
    </format>
    <format dxfId="217">
      <pivotArea collapsedLevelsAreSubtotals="1" fieldPosition="0">
        <references count="1">
          <reference field="3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B5623283-3F34-4B2B-A3F6-932CA8EB4F7F}" name="Pivottabell35"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22:C131"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axis="axisRow" dataField="1" showAll="0" sortType="ascending">
      <items count="8">
        <item x="5"/>
        <item x="0"/>
        <item x="2"/>
        <item x="4"/>
        <item x="3"/>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8">
    <i>
      <x/>
    </i>
    <i>
      <x v="1"/>
    </i>
    <i>
      <x v="2"/>
    </i>
    <i>
      <x v="3"/>
    </i>
    <i>
      <x v="4"/>
    </i>
    <i>
      <x v="5"/>
    </i>
    <i>
      <x v="6"/>
    </i>
    <i t="grand">
      <x/>
    </i>
  </rowItems>
  <colFields count="1">
    <field x="0"/>
  </colFields>
  <colItems count="1">
    <i>
      <x v="1"/>
    </i>
  </colItems>
  <dataFields count="1">
    <dataField name="Antal av F9"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1E05AEE3-DCEF-4597-A482-AE0A01CEC5E5}" name="Pivottabell8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38:G34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3"/>
        <item x="0"/>
        <item x="2"/>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8">
    <i>
      <x/>
    </i>
    <i>
      <x v="1"/>
    </i>
    <i>
      <x v="2"/>
    </i>
    <i>
      <x v="3"/>
    </i>
    <i>
      <x v="4"/>
    </i>
    <i>
      <x v="5"/>
    </i>
    <i>
      <x v="6"/>
    </i>
    <i t="grand">
      <x/>
    </i>
  </rowItems>
  <colFields count="1">
    <field x="0"/>
  </colFields>
  <colItems count="1">
    <i>
      <x v="1"/>
    </i>
  </colItems>
  <dataFields count="1">
    <dataField name="Antal av F27" fld="32" subtotal="count" showDataAs="percentOfCol" baseField="0" baseItem="0" numFmtId="9"/>
  </dataFields>
  <formats count="1">
    <format dxfId="2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7.xml><?xml version="1.0" encoding="utf-8"?>
<pivotTableDefinition xmlns="http://schemas.openxmlformats.org/spreadsheetml/2006/main" xmlns:mc="http://schemas.openxmlformats.org/markup-compatibility/2006" xmlns:xr="http://schemas.microsoft.com/office/spreadsheetml/2014/revision" mc:Ignorable="xr" xr:uid="{36093AA7-8F16-4C46-9D86-96D8975169DD}" name="Pivottabell11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34:G43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1">
    <i>
      <x v="1"/>
    </i>
  </colItems>
  <dataFields count="1">
    <dataField name="Antal av F35" fld="40" subtotal="count" showDataAs="percentOfCol" baseField="0" baseItem="0" numFmtId="9"/>
  </dataFields>
  <formats count="1">
    <format dxfId="22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8.xml><?xml version="1.0" encoding="utf-8"?>
<pivotTableDefinition xmlns="http://schemas.openxmlformats.org/spreadsheetml/2006/main" xmlns:mc="http://schemas.openxmlformats.org/markup-compatibility/2006" xmlns:xr="http://schemas.microsoft.com/office/spreadsheetml/2014/revision" mc:Ignorable="xr" xr:uid="{1808EAC9-E079-413E-AE19-50565EC2F48D}" name="Pivottabell13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18:G521"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7"/>
  </rowFields>
  <rowItems count="2">
    <i>
      <x v="5"/>
    </i>
    <i t="grand">
      <x/>
    </i>
  </rowItems>
  <colFields count="1">
    <field x="0"/>
  </colFields>
  <colItems count="1">
    <i>
      <x v="1"/>
    </i>
  </colItems>
  <dataFields count="1">
    <dataField name="Antal av F42" fld="47" subtotal="count" showDataAs="percentOfCol" baseField="0" baseItem="0" numFmtId="9"/>
  </dataFields>
  <formats count="2">
    <format dxfId="222">
      <pivotArea outline="0" fieldPosition="0">
        <references count="1">
          <reference field="4294967294" count="1">
            <x v="0"/>
          </reference>
        </references>
      </pivotArea>
    </format>
    <format dxfId="22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9.xml><?xml version="1.0" encoding="utf-8"?>
<pivotTableDefinition xmlns="http://schemas.openxmlformats.org/spreadsheetml/2006/main" xmlns:mc="http://schemas.openxmlformats.org/markup-compatibility/2006" xmlns:xr="http://schemas.microsoft.com/office/spreadsheetml/2014/revision" mc:Ignorable="xr" xr:uid="{1B9AA55C-5FC0-4A22-BB09-C753B0A4311C}" name="Pivottabell6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30:K23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3"/>
        <item x="2"/>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7">
    <i>
      <x/>
    </i>
    <i>
      <x v="1"/>
    </i>
    <i>
      <x v="2"/>
    </i>
    <i>
      <x v="3"/>
    </i>
    <i>
      <x v="4"/>
    </i>
    <i>
      <x v="5"/>
    </i>
    <i t="grand">
      <x/>
    </i>
  </rowItems>
  <colFields count="1">
    <field x="0"/>
  </colFields>
  <colItems count="1">
    <i>
      <x v="1"/>
    </i>
  </colItems>
  <dataFields count="1">
    <dataField name="Medel av F18" fld="23" subtotal="average" baseField="0" baseItem="0"/>
  </dataFields>
  <formats count="2">
    <format dxfId="224">
      <pivotArea grandRow="1" outline="0" collapsedLevelsAreSubtotals="1" fieldPosition="0"/>
    </format>
    <format dxfId="223">
      <pivotArea collapsedLevelsAreSubtotals="1" fieldPosition="0">
        <references count="1">
          <reference field="2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C35BB86E-C22B-410F-AEAC-82BEE74F0128}" name="Pivottabell3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22:K131"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axis="axisRow" dataField="1" showAll="0" sortType="ascending">
      <items count="8">
        <item x="5"/>
        <item x="0"/>
        <item x="2"/>
        <item x="4"/>
        <item x="3"/>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8">
    <i>
      <x/>
    </i>
    <i>
      <x v="1"/>
    </i>
    <i>
      <x v="2"/>
    </i>
    <i>
      <x v="3"/>
    </i>
    <i>
      <x v="4"/>
    </i>
    <i>
      <x v="5"/>
    </i>
    <i>
      <x v="6"/>
    </i>
    <i t="grand">
      <x/>
    </i>
  </rowItems>
  <colFields count="1">
    <field x="0"/>
  </colFields>
  <colItems count="1">
    <i>
      <x v="1"/>
    </i>
  </colItems>
  <dataFields count="1">
    <dataField name="Medel av F9" fld="14" subtotal="average" baseField="0" baseItem="0"/>
  </dataFields>
  <formats count="2">
    <format dxfId="125">
      <pivotArea collapsedLevelsAreSubtotals="1" fieldPosition="0">
        <references count="1">
          <reference field="14" count="0"/>
        </references>
      </pivotArea>
    </format>
    <format dxfId="12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0.xml><?xml version="1.0" encoding="utf-8"?>
<pivotTableDefinition xmlns="http://schemas.openxmlformats.org/spreadsheetml/2006/main" xmlns:mc="http://schemas.openxmlformats.org/markup-compatibility/2006" xmlns:xr="http://schemas.microsoft.com/office/spreadsheetml/2014/revision" mc:Ignorable="xr" xr:uid="{A0221673-0895-4A5A-9DBC-EF78A1A17AE0}" name="Pivottabell1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62:K7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axis="axisRow" dataField="1" showAll="0" sortType="ascending">
      <items count="7">
        <item x="4"/>
        <item x="3"/>
        <item x="2"/>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1"/>
    </i>
    <i>
      <x v="2"/>
    </i>
    <i>
      <x v="3"/>
    </i>
    <i>
      <x v="4"/>
    </i>
    <i>
      <x v="5"/>
    </i>
    <i t="grand">
      <x/>
    </i>
  </rowItems>
  <colFields count="1">
    <field x="0"/>
  </colFields>
  <colItems count="1">
    <i>
      <x v="1"/>
    </i>
  </colItems>
  <dataFields count="1">
    <dataField name="Medel av F4" fld="9" subtotal="average" baseField="0" baseItem="0"/>
  </dataFields>
  <formats count="2">
    <format dxfId="226">
      <pivotArea grandRow="1" outline="0" collapsedLevelsAreSubtotals="1" fieldPosition="0"/>
    </format>
    <format dxfId="225">
      <pivotArea collapsedLevelsAreSubtotals="1" fieldPosition="0">
        <references count="1">
          <reference field="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xml><?xml version="1.0" encoding="utf-8"?>
<pivotTableDefinition xmlns="http://schemas.openxmlformats.org/spreadsheetml/2006/main" xmlns:mc="http://schemas.openxmlformats.org/markup-compatibility/2006" xmlns:xr="http://schemas.microsoft.com/office/spreadsheetml/2014/revision" mc:Ignorable="xr" xr:uid="{8D15C3C1-9023-4445-A188-81C701602DCC}" name="Pivottabell75"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78:K28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3"/>
        <item x="2"/>
        <item x="5"/>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8">
    <i>
      <x/>
    </i>
    <i>
      <x v="1"/>
    </i>
    <i>
      <x v="2"/>
    </i>
    <i>
      <x v="3"/>
    </i>
    <i>
      <x v="4"/>
    </i>
    <i>
      <x v="5"/>
    </i>
    <i>
      <x v="6"/>
    </i>
    <i t="grand">
      <x/>
    </i>
  </rowItems>
  <colFields count="1">
    <field x="0"/>
  </colFields>
  <colItems count="1">
    <i>
      <x v="1"/>
    </i>
  </colItems>
  <dataFields count="1">
    <dataField name="Medel av F22" fld="27" subtotal="average" baseField="0" baseItem="0"/>
  </dataFields>
  <formats count="2">
    <format dxfId="228">
      <pivotArea grandRow="1" outline="0" collapsedLevelsAreSubtotals="1" fieldPosition="0"/>
    </format>
    <format dxfId="227">
      <pivotArea collapsedLevelsAreSubtotals="1" fieldPosition="0">
        <references count="1">
          <reference field="2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9E5973A7-BE34-4627-886C-71B08C8F674D}" name="Pivottabell4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70:K17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2"/>
        <item x="3"/>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7">
    <i>
      <x/>
    </i>
    <i>
      <x v="1"/>
    </i>
    <i>
      <x v="2"/>
    </i>
    <i>
      <x v="3"/>
    </i>
    <i>
      <x v="4"/>
    </i>
    <i>
      <x v="5"/>
    </i>
    <i t="grand">
      <x/>
    </i>
  </rowItems>
  <colFields count="1">
    <field x="0"/>
  </colFields>
  <colItems count="1">
    <i>
      <x v="1"/>
    </i>
  </colItems>
  <dataFields count="1">
    <dataField name="Medel av F13" fld="18" subtotal="average" baseField="0" baseItem="0"/>
  </dataFields>
  <formats count="2">
    <format dxfId="230">
      <pivotArea grandRow="1" outline="0" collapsedLevelsAreSubtotals="1" fieldPosition="0"/>
    </format>
    <format dxfId="229">
      <pivotArea collapsedLevelsAreSubtotals="1" fieldPosition="0">
        <references count="1">
          <reference field="1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34D7CFD1-F3D3-4A5A-8691-5366935A7EBE}" name="Pivottabell125"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82:C485"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s>
  <rowFields count="1">
    <field x="44"/>
  </rowFields>
  <rowItems count="2">
    <i>
      <x v="5"/>
    </i>
    <i t="grand">
      <x/>
    </i>
  </rowItems>
  <colFields count="1">
    <field x="0"/>
  </colFields>
  <colItems count="1">
    <i>
      <x v="1"/>
    </i>
  </colItems>
  <dataFields count="1">
    <dataField name="Antal av F39" fld="4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4.xml><?xml version="1.0" encoding="utf-8"?>
<pivotTableDefinition xmlns="http://schemas.openxmlformats.org/spreadsheetml/2006/main" xmlns:mc="http://schemas.openxmlformats.org/markup-compatibility/2006" xmlns:xr="http://schemas.microsoft.com/office/spreadsheetml/2014/revision" mc:Ignorable="xr" xr:uid="{D8BBBB0D-8C65-4D36-A66C-1A545991C3EC}" name="Pivottabell11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34:C43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1">
    <i>
      <x v="1"/>
    </i>
  </colItems>
  <dataFields count="1">
    <dataField name="Antal av F35" fld="4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5.xml><?xml version="1.0" encoding="utf-8"?>
<pivotTableDefinition xmlns="http://schemas.openxmlformats.org/spreadsheetml/2006/main" xmlns:mc="http://schemas.openxmlformats.org/markup-compatibility/2006" xmlns:xr="http://schemas.microsoft.com/office/spreadsheetml/2014/revision" mc:Ignorable="xr" xr:uid="{B1E2A4C3-5290-4AD8-B915-8A249E191EC8}" name="Pivottabell7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6:C275"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2"/>
        <item x="0"/>
        <item x="3"/>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8">
    <i>
      <x/>
    </i>
    <i>
      <x v="1"/>
    </i>
    <i>
      <x v="2"/>
    </i>
    <i>
      <x v="3"/>
    </i>
    <i>
      <x v="4"/>
    </i>
    <i>
      <x v="5"/>
    </i>
    <i>
      <x v="6"/>
    </i>
    <i t="grand">
      <x/>
    </i>
  </rowItems>
  <colFields count="1">
    <field x="0"/>
  </colFields>
  <colItems count="1">
    <i>
      <x v="1"/>
    </i>
  </colItems>
  <dataFields count="1">
    <dataField name="Antal av F21"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6.xml><?xml version="1.0" encoding="utf-8"?>
<pivotTableDefinition xmlns="http://schemas.openxmlformats.org/spreadsheetml/2006/main" xmlns:mc="http://schemas.openxmlformats.org/markup-compatibility/2006" xmlns:xr="http://schemas.microsoft.com/office/spreadsheetml/2014/revision" mc:Ignorable="xr" xr:uid="{4D4571DB-A73D-42E4-B40A-DA85A64BEF35}" name="Pivottabell2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74:K82"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axis="axisRow" dataField="1" showAll="0" sortType="ascending">
      <items count="8">
        <item x="4"/>
        <item x="2"/>
        <item x="3"/>
        <item x="0"/>
        <item x="1"/>
        <item m="1"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7">
    <i>
      <x/>
    </i>
    <i>
      <x v="1"/>
    </i>
    <i>
      <x v="2"/>
    </i>
    <i>
      <x v="3"/>
    </i>
    <i>
      <x v="4"/>
    </i>
    <i>
      <x v="6"/>
    </i>
    <i t="grand">
      <x/>
    </i>
  </rowItems>
  <colFields count="1">
    <field x="0"/>
  </colFields>
  <colItems count="1">
    <i>
      <x v="1"/>
    </i>
  </colItems>
  <dataFields count="1">
    <dataField name="Medel av F5" fld="10" subtotal="average" baseField="0" baseItem="0"/>
  </dataFields>
  <formats count="2">
    <format dxfId="232">
      <pivotArea grandRow="1" outline="0" collapsedLevelsAreSubtotals="1" fieldPosition="0"/>
    </format>
    <format dxfId="231">
      <pivotArea collapsedLevelsAreSubtotals="1" fieldPosition="0">
        <references count="1">
          <reference field="1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7.xml><?xml version="1.0" encoding="utf-8"?>
<pivotTableDefinition xmlns="http://schemas.openxmlformats.org/spreadsheetml/2006/main" xmlns:mc="http://schemas.openxmlformats.org/markup-compatibility/2006" xmlns:xr="http://schemas.microsoft.com/office/spreadsheetml/2014/revision" mc:Ignorable="xr" xr:uid="{6816A597-7C1B-4E63-9C17-5CBE9CB55527}" name="Pivottabell9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50:G35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3"/>
        <item x="2"/>
        <item x="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7">
    <i>
      <x/>
    </i>
    <i>
      <x v="1"/>
    </i>
    <i>
      <x v="2"/>
    </i>
    <i>
      <x v="3"/>
    </i>
    <i>
      <x v="4"/>
    </i>
    <i>
      <x v="5"/>
    </i>
    <i t="grand">
      <x/>
    </i>
  </rowItems>
  <colFields count="1">
    <field x="0"/>
  </colFields>
  <colItems count="1">
    <i>
      <x v="1"/>
    </i>
  </colItems>
  <dataFields count="1">
    <dataField name="Antal av F28" fld="33" subtotal="count" showDataAs="percentOfCol" baseField="0" baseItem="0" numFmtId="9"/>
  </dataFields>
  <formats count="1">
    <format dxfId="23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8.xml><?xml version="1.0" encoding="utf-8"?>
<pivotTableDefinition xmlns="http://schemas.openxmlformats.org/spreadsheetml/2006/main" xmlns:mc="http://schemas.openxmlformats.org/markup-compatibility/2006" xmlns:xr="http://schemas.microsoft.com/office/spreadsheetml/2014/revision" mc:Ignorable="xr" xr:uid="{03476E81-2B58-44C9-A19F-C6BB2414387B}" name="Pivottabell11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58:C461"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s>
  <rowFields count="1">
    <field x="42"/>
  </rowFields>
  <rowItems count="2">
    <i>
      <x v="5"/>
    </i>
    <i t="grand">
      <x/>
    </i>
  </rowItems>
  <colFields count="1">
    <field x="0"/>
  </colFields>
  <colItems count="1">
    <i>
      <x v="1"/>
    </i>
  </colItems>
  <dataFields count="1">
    <dataField name="Antal av F37" fld="4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9.xml><?xml version="1.0" encoding="utf-8"?>
<pivotTableDefinition xmlns="http://schemas.openxmlformats.org/spreadsheetml/2006/main" xmlns:mc="http://schemas.openxmlformats.org/markup-compatibility/2006" xmlns:xr="http://schemas.microsoft.com/office/spreadsheetml/2014/revision" mc:Ignorable="xr" xr:uid="{57E8C383-B00F-4152-8CBE-3A665229F012}" name="Pivottabell9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50:K35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3"/>
        <item x="2"/>
        <item x="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7">
    <i>
      <x/>
    </i>
    <i>
      <x v="1"/>
    </i>
    <i>
      <x v="2"/>
    </i>
    <i>
      <x v="3"/>
    </i>
    <i>
      <x v="4"/>
    </i>
    <i>
      <x v="5"/>
    </i>
    <i t="grand">
      <x/>
    </i>
  </rowItems>
  <colFields count="1">
    <field x="0"/>
  </colFields>
  <colItems count="1">
    <i>
      <x v="1"/>
    </i>
  </colItems>
  <dataFields count="1">
    <dataField name="Medel av F28" fld="33" subtotal="average" baseField="0" baseItem="0"/>
  </dataFields>
  <formats count="2">
    <format dxfId="235">
      <pivotArea grandRow="1" outline="0" collapsedLevelsAreSubtotals="1" fieldPosition="0"/>
    </format>
    <format dxfId="234">
      <pivotArea collapsedLevelsAreSubtotals="1" fieldPosition="0">
        <references count="1">
          <reference field="3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1A4C9669-AA5B-4016-AEBF-E7CD8FFB9A75}" name="Pivottabell1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0:C5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axis="axisRow" dataField="1" showAll="0" sortType="ascending">
      <items count="7">
        <item x="3"/>
        <item x="2"/>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0"/>
  </colFields>
  <colItems count="1">
    <i>
      <x v="1"/>
    </i>
  </colItems>
  <dataFields count="1">
    <dataField name="Antal av F3"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0.xml><?xml version="1.0" encoding="utf-8"?>
<pivotTableDefinition xmlns="http://schemas.openxmlformats.org/spreadsheetml/2006/main" xmlns:mc="http://schemas.openxmlformats.org/markup-compatibility/2006" xmlns:xr="http://schemas.microsoft.com/office/spreadsheetml/2014/revision" mc:Ignorable="xr" xr:uid="{9F60ED77-9A34-49B4-8090-B585E83093B6}" name="Pivottabell1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6:K34"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axis="axisRow" dataField="1" showAll="0" sortType="ascending">
      <items count="7">
        <item x="3"/>
        <item x="0"/>
        <item x="2"/>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7">
    <i>
      <x/>
    </i>
    <i>
      <x v="1"/>
    </i>
    <i>
      <x v="2"/>
    </i>
    <i>
      <x v="3"/>
    </i>
    <i>
      <x v="4"/>
    </i>
    <i>
      <x v="5"/>
    </i>
    <i t="grand">
      <x/>
    </i>
  </rowItems>
  <colFields count="1">
    <field x="0"/>
  </colFields>
  <colItems count="1">
    <i>
      <x v="1"/>
    </i>
  </colItems>
  <dataFields count="1">
    <dataField name="Medel av F1" fld="6"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1.xml><?xml version="1.0" encoding="utf-8"?>
<pivotTableDefinition xmlns="http://schemas.openxmlformats.org/spreadsheetml/2006/main" xmlns:mc="http://schemas.openxmlformats.org/markup-compatibility/2006" xmlns:xr="http://schemas.microsoft.com/office/spreadsheetml/2014/revision" mc:Ignorable="xr" xr:uid="{5AB1CAF2-E492-45BC-A0BD-0051D42B3761}" name="Pivottabell11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58:G461"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s>
  <rowFields count="1">
    <field x="42"/>
  </rowFields>
  <rowItems count="2">
    <i>
      <x v="5"/>
    </i>
    <i t="grand">
      <x/>
    </i>
  </rowItems>
  <colFields count="1">
    <field x="0"/>
  </colFields>
  <colItems count="1">
    <i>
      <x v="1"/>
    </i>
  </colItems>
  <dataFields count="1">
    <dataField name="Antal av F37" fld="42" subtotal="count" showDataAs="percentOfCol" baseField="0" baseItem="0" numFmtId="9"/>
  </dataFields>
  <formats count="1">
    <format dxfId="23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576E4355-C171-41C9-9863-C00A7C7E602E}" name="Pivottabell1" cacheId="8"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B4:D6" firstHeaderRow="1" firstDataRow="2" firstDataCol="1" rowPageCount="1" colPageCount="1"/>
  <pivotFields count="49">
    <pivotField axis="axisCol" showAll="0">
      <items count="3">
        <item m="1" x="1"/>
        <item x="0"/>
        <item t="default"/>
      </items>
    </pivotField>
    <pivotField showAll="0">
      <items count="3">
        <item x="1"/>
        <item x="0"/>
        <item t="default"/>
      </items>
    </pivotField>
    <pivotField axis="axisPage" dataField="1" showAll="0">
      <items count="22">
        <item m="1" x="20"/>
        <item x="0"/>
        <item x="2"/>
        <item m="1" x="19"/>
        <item x="1"/>
        <item x="5"/>
        <item x="6"/>
        <item x="4"/>
        <item m="1" x="18"/>
        <item x="7"/>
        <item x="3"/>
        <item x="8"/>
        <item x="9"/>
        <item x="10"/>
        <item x="11"/>
        <item x="12"/>
        <item x="13"/>
        <item x="14"/>
        <item x="15"/>
        <item x="16"/>
        <item x="17"/>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2">
    <i>
      <x v="1"/>
    </i>
    <i t="grand">
      <x/>
    </i>
  </colItems>
  <pageFields count="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3.xml><?xml version="1.0" encoding="utf-8"?>
<pivotTableDefinition xmlns="http://schemas.openxmlformats.org/spreadsheetml/2006/main" xmlns:mc="http://schemas.openxmlformats.org/markup-compatibility/2006" xmlns:xr="http://schemas.microsoft.com/office/spreadsheetml/2014/revision" mc:Ignorable="xr" xr:uid="{1C880AF4-FA1D-437C-A199-EFDBDB788B0F}" name="Pivottabell8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26:C334"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2"/>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7">
    <i>
      <x/>
    </i>
    <i>
      <x v="1"/>
    </i>
    <i>
      <x v="2"/>
    </i>
    <i>
      <x v="3"/>
    </i>
    <i>
      <x v="4"/>
    </i>
    <i>
      <x v="5"/>
    </i>
    <i t="grand">
      <x/>
    </i>
  </rowItems>
  <colFields count="1">
    <field x="0"/>
  </colFields>
  <colItems count="1">
    <i>
      <x v="1"/>
    </i>
  </colItems>
  <dataFields count="1">
    <dataField name="Antal av F26" fld="3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4.xml><?xml version="1.0" encoding="utf-8"?>
<pivotTableDefinition xmlns="http://schemas.openxmlformats.org/spreadsheetml/2006/main" xmlns:mc="http://schemas.openxmlformats.org/markup-compatibility/2006" xmlns:xr="http://schemas.microsoft.com/office/spreadsheetml/2014/revision" mc:Ignorable="xr" xr:uid="{397806F7-6F21-4E2C-980A-F63345BEB44D}" name="Pivottabell1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8:G46"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axis="axisRow" dataField="1" showAll="0" sortType="ascending">
      <items count="7">
        <item x="5"/>
        <item x="2"/>
        <item x="0"/>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0"/>
  </colFields>
  <colItems count="1">
    <i>
      <x v="1"/>
    </i>
  </colItems>
  <dataFields count="1">
    <dataField name="Antal av F2" fld="7"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5.xml><?xml version="1.0" encoding="utf-8"?>
<pivotTableDefinition xmlns="http://schemas.openxmlformats.org/spreadsheetml/2006/main" xmlns:mc="http://schemas.openxmlformats.org/markup-compatibility/2006" xmlns:xr="http://schemas.microsoft.com/office/spreadsheetml/2014/revision" mc:Ignorable="xr" xr:uid="{81AFBA7E-7CC2-4757-8635-09F910486D7E}" name="Pivottabell13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506:K509"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6"/>
  </rowFields>
  <rowItems count="2">
    <i>
      <x v="5"/>
    </i>
    <i t="grand">
      <x/>
    </i>
  </rowItems>
  <colFields count="1">
    <field x="0"/>
  </colFields>
  <colItems count="1">
    <i>
      <x v="1"/>
    </i>
  </colItems>
  <dataFields count="1">
    <dataField name="Medel av F41" fld="46" subtotal="average" baseField="0" baseItem="0"/>
  </dataFields>
  <formats count="1">
    <format dxfId="23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6.xml><?xml version="1.0" encoding="utf-8"?>
<pivotTableDefinition xmlns="http://schemas.openxmlformats.org/spreadsheetml/2006/main" xmlns:mc="http://schemas.openxmlformats.org/markup-compatibility/2006" xmlns:xr="http://schemas.microsoft.com/office/spreadsheetml/2014/revision" mc:Ignorable="xr" xr:uid="{009BF542-8B84-497D-B82B-7459F7202BC2}" name="Pivottabell8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14:K322"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7">
    <i>
      <x/>
    </i>
    <i>
      <x v="1"/>
    </i>
    <i>
      <x v="2"/>
    </i>
    <i>
      <x v="3"/>
    </i>
    <i>
      <x v="4"/>
    </i>
    <i>
      <x v="5"/>
    </i>
    <i t="grand">
      <x/>
    </i>
  </rowItems>
  <colFields count="1">
    <field x="0"/>
  </colFields>
  <colItems count="1">
    <i>
      <x v="1"/>
    </i>
  </colItems>
  <dataFields count="1">
    <dataField name="Medel av F25" fld="30" subtotal="average" baseField="0" baseItem="0"/>
  </dataFields>
  <formats count="2">
    <format dxfId="239">
      <pivotArea collapsedLevelsAreSubtotals="1" fieldPosition="0">
        <references count="1">
          <reference field="30" count="0"/>
        </references>
      </pivotArea>
    </format>
    <format dxfId="23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7.xml><?xml version="1.0" encoding="utf-8"?>
<pivotTableDefinition xmlns="http://schemas.openxmlformats.org/spreadsheetml/2006/main" xmlns:mc="http://schemas.openxmlformats.org/markup-compatibility/2006" xmlns:xr="http://schemas.microsoft.com/office/spreadsheetml/2014/revision" mc:Ignorable="xr" xr:uid="{58358801-E74C-4E36-81C3-B610B9874CDD}" name="Pivottabell9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50:C35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1"/>
        <item x="3"/>
        <item x="2"/>
        <item x="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7">
    <i>
      <x/>
    </i>
    <i>
      <x v="1"/>
    </i>
    <i>
      <x v="2"/>
    </i>
    <i>
      <x v="3"/>
    </i>
    <i>
      <x v="4"/>
    </i>
    <i>
      <x v="5"/>
    </i>
    <i t="grand">
      <x/>
    </i>
  </rowItems>
  <colFields count="1">
    <field x="0"/>
  </colFields>
  <colItems count="1">
    <i>
      <x v="1"/>
    </i>
  </colItems>
  <dataFields count="1">
    <dataField name="Antal av F28" fld="3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8.xml><?xml version="1.0" encoding="utf-8"?>
<pivotTableDefinition xmlns="http://schemas.openxmlformats.org/spreadsheetml/2006/main" xmlns:mc="http://schemas.openxmlformats.org/markup-compatibility/2006" xmlns:xr="http://schemas.microsoft.com/office/spreadsheetml/2014/revision" mc:Ignorable="xr" xr:uid="{80D12EDD-CB47-46D5-95E5-B5460BB32CE3}" name="Pivottabell11"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2:C2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axis="axisRow" dataField="1" showAll="0">
      <items count="10">
        <item x="4"/>
        <item m="1" x="6"/>
        <item m="1" x="8"/>
        <item m="1" x="7"/>
        <item x="3"/>
        <item x="1"/>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6">
    <i>
      <x/>
    </i>
    <i>
      <x v="4"/>
    </i>
    <i>
      <x v="5"/>
    </i>
    <i>
      <x v="7"/>
    </i>
    <i>
      <x v="8"/>
    </i>
    <i t="grand">
      <x/>
    </i>
  </rowItems>
  <colFields count="1">
    <field x="0"/>
  </colFields>
  <colItems count="1">
    <i>
      <x v="1"/>
    </i>
  </colItems>
  <dataFields count="1">
    <dataField name="Antal av F3"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CD694B6B-6EC8-4079-B7C4-C184A267A2D7}" name="Pivottabell81"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38:S241"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2">
    <i>
      <x v="5"/>
    </i>
    <i t="grand">
      <x/>
    </i>
  </rowItems>
  <colFields count="1">
    <field x="0"/>
  </colFields>
  <colItems count="1">
    <i>
      <x v="1"/>
    </i>
  </colItems>
  <dataFields count="1">
    <dataField name="Antal av F40" fld="45" subtotal="count" baseField="4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2A607911-5DEA-44A3-9709-3FDF5DEA5C64}" name="Pivottabell13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06:C509"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6"/>
  </rowFields>
  <rowItems count="2">
    <i>
      <x v="5"/>
    </i>
    <i t="grand">
      <x/>
    </i>
  </rowItems>
  <colFields count="1">
    <field x="0"/>
  </colFields>
  <colItems count="1">
    <i>
      <x v="1"/>
    </i>
  </colItems>
  <dataFields count="1">
    <dataField name="Antal av F41" fld="4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0.xml><?xml version="1.0" encoding="utf-8"?>
<pivotTableDefinition xmlns="http://schemas.openxmlformats.org/spreadsheetml/2006/main" xmlns:mc="http://schemas.openxmlformats.org/markup-compatibility/2006" xmlns:xr="http://schemas.microsoft.com/office/spreadsheetml/2014/revision" mc:Ignorable="xr" xr:uid="{4C15782A-B29F-4431-901D-0AFCDF56AA4C}" name="Pivottabell32"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82:AA8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0"/>
        <item m="1" x="6"/>
        <item m="1" x="8"/>
        <item m="1" x="7"/>
        <item x="3"/>
        <item x="1"/>
        <item m="1" x="5"/>
        <item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i>
    <i>
      <x v="4"/>
    </i>
    <i>
      <x v="5"/>
    </i>
    <i>
      <x v="7"/>
    </i>
    <i>
      <x v="8"/>
    </i>
    <i t="grand">
      <x/>
    </i>
  </rowItems>
  <colFields count="1">
    <field x="0"/>
  </colFields>
  <colItems count="1">
    <i>
      <x v="1"/>
    </i>
  </colItems>
  <dataFields count="1">
    <dataField name="Medel av F14" fld="19" subtotal="average" baseField="20" baseItem="0"/>
  </dataFields>
  <formats count="2">
    <format dxfId="1">
      <pivotArea outline="0" collapsedLevelsAreSubtotals="1" fieldPosition="0"/>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1.xml><?xml version="1.0" encoding="utf-8"?>
<pivotTableDefinition xmlns="http://schemas.openxmlformats.org/spreadsheetml/2006/main" xmlns:mc="http://schemas.openxmlformats.org/markup-compatibility/2006" xmlns:xr="http://schemas.microsoft.com/office/spreadsheetml/2014/revision" mc:Ignorable="xr" xr:uid="{DF60DC17-47D1-4BF0-8112-CEEB6A13C396}" name="Pivottabell98"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H274:AI336"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84">
        <item x="10"/>
        <item x="36"/>
        <item x="57"/>
        <item m="1" x="76"/>
        <item x="31"/>
        <item m="1" x="73"/>
        <item x="53"/>
        <item x="18"/>
        <item x="38"/>
        <item x="20"/>
        <item x="22"/>
        <item x="42"/>
        <item m="1" x="81"/>
        <item m="1" x="78"/>
        <item x="41"/>
        <item x="21"/>
        <item x="28"/>
        <item x="43"/>
        <item m="1" x="77"/>
        <item x="45"/>
        <item x="26"/>
        <item x="25"/>
        <item x="50"/>
        <item x="15"/>
        <item m="1" x="80"/>
        <item x="46"/>
        <item x="13"/>
        <item x="44"/>
        <item x="37"/>
        <item x="24"/>
        <item x="7"/>
        <item m="1" x="68"/>
        <item m="1" x="69"/>
        <item x="56"/>
        <item x="34"/>
        <item x="32"/>
        <item x="0"/>
        <item x="33"/>
        <item m="1" x="65"/>
        <item m="1" x="72"/>
        <item x="35"/>
        <item m="1" x="70"/>
        <item x="54"/>
        <item m="1" x="79"/>
        <item m="1" x="75"/>
        <item x="3"/>
        <item x="52"/>
        <item m="1" x="60"/>
        <item x="6"/>
        <item x="47"/>
        <item x="39"/>
        <item m="1" x="82"/>
        <item x="8"/>
        <item x="14"/>
        <item m="1" x="61"/>
        <item x="12"/>
        <item x="4"/>
        <item x="30"/>
        <item x="16"/>
        <item x="48"/>
        <item m="1" x="63"/>
        <item m="1" x="62"/>
        <item x="40"/>
        <item x="5"/>
        <item x="9"/>
        <item x="51"/>
        <item m="1" x="64"/>
        <item x="23"/>
        <item m="1" x="74"/>
        <item x="17"/>
        <item x="11"/>
        <item m="1" x="71"/>
        <item x="49"/>
        <item m="1" x="67"/>
        <item x="29"/>
        <item x="19"/>
        <item x="59"/>
        <item m="1" x="66"/>
        <item x="58"/>
        <item x="55"/>
        <item x="2"/>
        <item x="27"/>
        <item x="1"/>
        <item t="default"/>
      </items>
    </pivotField>
    <pivotField showAll="0"/>
    <pivotField showAll="0"/>
    <pivotField showAll="0"/>
    <pivotField showAll="0"/>
    <pivotField showAll="0"/>
    <pivotField showAll="0"/>
    <pivotField showAll="0"/>
    <pivotField showAll="0"/>
  </pivotFields>
  <rowFields count="1">
    <field x="51"/>
  </rowFields>
  <rowItems count="61">
    <i>
      <x/>
    </i>
    <i>
      <x v="1"/>
    </i>
    <i>
      <x v="2"/>
    </i>
    <i>
      <x v="4"/>
    </i>
    <i>
      <x v="6"/>
    </i>
    <i>
      <x v="7"/>
    </i>
    <i>
      <x v="8"/>
    </i>
    <i>
      <x v="9"/>
    </i>
    <i>
      <x v="10"/>
    </i>
    <i>
      <x v="11"/>
    </i>
    <i>
      <x v="14"/>
    </i>
    <i>
      <x v="15"/>
    </i>
    <i>
      <x v="16"/>
    </i>
    <i>
      <x v="17"/>
    </i>
    <i>
      <x v="19"/>
    </i>
    <i>
      <x v="20"/>
    </i>
    <i>
      <x v="21"/>
    </i>
    <i>
      <x v="22"/>
    </i>
    <i>
      <x v="23"/>
    </i>
    <i>
      <x v="25"/>
    </i>
    <i>
      <x v="26"/>
    </i>
    <i>
      <x v="27"/>
    </i>
    <i>
      <x v="28"/>
    </i>
    <i>
      <x v="29"/>
    </i>
    <i>
      <x v="30"/>
    </i>
    <i>
      <x v="33"/>
    </i>
    <i>
      <x v="34"/>
    </i>
    <i>
      <x v="35"/>
    </i>
    <i>
      <x v="36"/>
    </i>
    <i>
      <x v="37"/>
    </i>
    <i>
      <x v="40"/>
    </i>
    <i>
      <x v="42"/>
    </i>
    <i>
      <x v="45"/>
    </i>
    <i>
      <x v="46"/>
    </i>
    <i>
      <x v="48"/>
    </i>
    <i>
      <x v="49"/>
    </i>
    <i>
      <x v="50"/>
    </i>
    <i>
      <x v="52"/>
    </i>
    <i>
      <x v="53"/>
    </i>
    <i>
      <x v="55"/>
    </i>
    <i>
      <x v="56"/>
    </i>
    <i>
      <x v="57"/>
    </i>
    <i>
      <x v="58"/>
    </i>
    <i>
      <x v="59"/>
    </i>
    <i>
      <x v="62"/>
    </i>
    <i>
      <x v="63"/>
    </i>
    <i>
      <x v="64"/>
    </i>
    <i>
      <x v="65"/>
    </i>
    <i>
      <x v="67"/>
    </i>
    <i>
      <x v="69"/>
    </i>
    <i>
      <x v="70"/>
    </i>
    <i>
      <x v="72"/>
    </i>
    <i>
      <x v="74"/>
    </i>
    <i>
      <x v="75"/>
    </i>
    <i>
      <x v="76"/>
    </i>
    <i>
      <x v="78"/>
    </i>
    <i>
      <x v="79"/>
    </i>
    <i>
      <x v="80"/>
    </i>
    <i>
      <x v="81"/>
    </i>
    <i>
      <x v="82"/>
    </i>
    <i t="grand">
      <x/>
    </i>
  </rowItems>
  <colFields count="1">
    <field x="0"/>
  </colFields>
  <colItems count="1">
    <i>
      <x v="1"/>
    </i>
  </colItems>
  <dataFields count="1">
    <dataField name="Antal av Index3" fld="5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2.xml><?xml version="1.0" encoding="utf-8"?>
<pivotTableDefinition xmlns="http://schemas.openxmlformats.org/spreadsheetml/2006/main" xmlns:mc="http://schemas.openxmlformats.org/markup-compatibility/2006" xmlns:xr="http://schemas.microsoft.com/office/spreadsheetml/2014/revision" mc:Ignorable="xr" xr:uid="{0213F1FA-7B98-4E5C-AFAD-10C0F8294116}" name="Pivottabell80"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26:S22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2">
    <i>
      <x v="5"/>
    </i>
    <i t="grand">
      <x/>
    </i>
  </rowItems>
  <colFields count="1">
    <field x="0"/>
  </colFields>
  <colItems count="1">
    <i>
      <x v="1"/>
    </i>
  </colItems>
  <dataFields count="1">
    <dataField name="Antal av F38" fld="43" subtotal="count" baseField="4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3.xml><?xml version="1.0" encoding="utf-8"?>
<pivotTableDefinition xmlns="http://schemas.openxmlformats.org/spreadsheetml/2006/main" xmlns:mc="http://schemas.openxmlformats.org/markup-compatibility/2006" xmlns:xr="http://schemas.microsoft.com/office/spreadsheetml/2014/revision" mc:Ignorable="xr" xr:uid="{1A6D68F8-2D85-4460-89A3-ED45BA89058D}" name="Pivottabell87"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250:AA25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2">
    <i>
      <x v="5"/>
    </i>
    <i t="grand">
      <x/>
    </i>
  </rowItems>
  <colFields count="1">
    <field x="0"/>
  </colFields>
  <colItems count="1">
    <i>
      <x v="1"/>
    </i>
  </colItems>
  <dataFields count="1">
    <dataField name="Medel av F42" fld="47" subtotal="average" baseField="48" baseItem="0"/>
  </dataFields>
  <formats count="2">
    <format dxfId="3">
      <pivotArea outline="0" collapsedLevelsAreSubtotals="1" fieldPosition="0"/>
    </format>
    <format dxfId="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4.xml><?xml version="1.0" encoding="utf-8"?>
<pivotTableDefinition xmlns="http://schemas.openxmlformats.org/spreadsheetml/2006/main" xmlns:mc="http://schemas.openxmlformats.org/markup-compatibility/2006" xmlns:xr="http://schemas.microsoft.com/office/spreadsheetml/2014/revision" mc:Ignorable="xr" xr:uid="{98372739-DC47-427E-9A7F-545443033942}" name="Pivottabell90"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74:K300"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45">
        <item x="8"/>
        <item x="11"/>
        <item x="21"/>
        <item m="1" x="43"/>
        <item m="1" x="37"/>
        <item x="12"/>
        <item x="14"/>
        <item m="1" x="38"/>
        <item m="1" x="29"/>
        <item x="2"/>
        <item x="9"/>
        <item x="19"/>
        <item m="1" x="36"/>
        <item m="1" x="25"/>
        <item x="0"/>
        <item x="7"/>
        <item m="1" x="30"/>
        <item x="16"/>
        <item m="1" x="24"/>
        <item m="1" x="39"/>
        <item x="22"/>
        <item x="3"/>
        <item m="1" x="42"/>
        <item m="1" x="28"/>
        <item m="1" x="26"/>
        <item m="1" x="31"/>
        <item m="1" x="33"/>
        <item x="23"/>
        <item x="13"/>
        <item x="4"/>
        <item x="15"/>
        <item m="1" x="32"/>
        <item m="1" x="34"/>
        <item x="20"/>
        <item x="6"/>
        <item x="5"/>
        <item m="1" x="35"/>
        <item m="1" x="41"/>
        <item x="10"/>
        <item m="1" x="27"/>
        <item x="18"/>
        <item m="1" x="40"/>
        <item x="17"/>
        <item x="1"/>
        <item t="default"/>
      </items>
    </pivotField>
    <pivotField showAll="0"/>
    <pivotField showAll="0"/>
    <pivotField showAll="0"/>
    <pivotField showAll="0"/>
    <pivotField showAll="0"/>
    <pivotField showAll="0"/>
    <pivotField showAll="0"/>
    <pivotField showAll="0"/>
    <pivotField showAll="0"/>
    <pivotField showAll="0"/>
  </pivotFields>
  <rowFields count="1">
    <field x="49"/>
  </rowFields>
  <rowItems count="25">
    <i>
      <x/>
    </i>
    <i>
      <x v="1"/>
    </i>
    <i>
      <x v="2"/>
    </i>
    <i>
      <x v="5"/>
    </i>
    <i>
      <x v="6"/>
    </i>
    <i>
      <x v="9"/>
    </i>
    <i>
      <x v="10"/>
    </i>
    <i>
      <x v="11"/>
    </i>
    <i>
      <x v="14"/>
    </i>
    <i>
      <x v="15"/>
    </i>
    <i>
      <x v="17"/>
    </i>
    <i>
      <x v="20"/>
    </i>
    <i>
      <x v="21"/>
    </i>
    <i>
      <x v="27"/>
    </i>
    <i>
      <x v="28"/>
    </i>
    <i>
      <x v="29"/>
    </i>
    <i>
      <x v="30"/>
    </i>
    <i>
      <x v="33"/>
    </i>
    <i>
      <x v="34"/>
    </i>
    <i>
      <x v="35"/>
    </i>
    <i>
      <x v="38"/>
    </i>
    <i>
      <x v="40"/>
    </i>
    <i>
      <x v="42"/>
    </i>
    <i>
      <x v="43"/>
    </i>
    <i t="grand">
      <x/>
    </i>
  </rowItems>
  <colFields count="1">
    <field x="0"/>
  </colFields>
  <colItems count="1">
    <i>
      <x v="1"/>
    </i>
  </colItems>
  <dataFields count="1">
    <dataField name="Medel av Index1" fld="49" subtotal="average" baseField="0" baseItem="0"/>
  </dataFields>
  <formats count="2">
    <format dxfId="5">
      <pivotArea outline="0" collapsedLevelsAreSubtotals="1" fieldPosition="0"/>
    </format>
    <format dxfId="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5.xml><?xml version="1.0" encoding="utf-8"?>
<pivotTableDefinition xmlns="http://schemas.openxmlformats.org/spreadsheetml/2006/main" xmlns:mc="http://schemas.openxmlformats.org/markup-compatibility/2006" xmlns:xr="http://schemas.microsoft.com/office/spreadsheetml/2014/revision" mc:Ignorable="xr" xr:uid="{717215B0-EFC3-4E79-9361-C4AF8D6EFB46}" name="Pivottabell37"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06:K11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m="1" x="6"/>
        <item m="1" x="8"/>
        <item m="1" x="7"/>
        <item x="4"/>
        <item x="1"/>
        <item m="1" x="5"/>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4"/>
    </i>
    <i>
      <x v="5"/>
    </i>
    <i>
      <x v="7"/>
    </i>
    <i>
      <x v="8"/>
    </i>
    <i t="grand">
      <x/>
    </i>
  </rowItems>
  <colFields count="1">
    <field x="0"/>
  </colFields>
  <colItems count="1">
    <i>
      <x v="1"/>
    </i>
  </colItems>
  <dataFields count="1">
    <dataField name="Medel av F17" fld="22" subtotal="average" baseField="23" baseItem="0"/>
  </dataFields>
  <formats count="2">
    <format dxfId="7">
      <pivotArea outline="0" collapsedLevelsAreSubtotals="1" fieldPosition="0"/>
    </format>
    <format dxfId="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6.xml><?xml version="1.0" encoding="utf-8"?>
<pivotTableDefinition xmlns="http://schemas.openxmlformats.org/spreadsheetml/2006/main" xmlns:mc="http://schemas.openxmlformats.org/markup-compatibility/2006" xmlns:xr="http://schemas.microsoft.com/office/spreadsheetml/2014/revision" mc:Ignorable="xr" xr:uid="{8188BAC7-7424-4D8E-B49E-A1C8BD3E1ADC}" name="Pivottabell66"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90:S19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2"/>
        <item m="1" x="6"/>
        <item m="1" x="8"/>
        <item m="1" x="7"/>
        <item x="3"/>
        <item x="1"/>
        <item m="1" x="5"/>
        <item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6">
    <i>
      <x/>
    </i>
    <i>
      <x v="4"/>
    </i>
    <i>
      <x v="5"/>
    </i>
    <i>
      <x v="7"/>
    </i>
    <i>
      <x v="8"/>
    </i>
    <i t="grand">
      <x/>
    </i>
  </rowItems>
  <colFields count="1">
    <field x="0"/>
  </colFields>
  <colItems count="1">
    <i>
      <x v="1"/>
    </i>
  </colItems>
  <dataFields count="1">
    <dataField name="Antal av F32" fld="37" subtotal="count" baseField="3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7.xml><?xml version="1.0" encoding="utf-8"?>
<pivotTableDefinition xmlns="http://schemas.openxmlformats.org/spreadsheetml/2006/main" xmlns:mc="http://schemas.openxmlformats.org/markup-compatibility/2006" xmlns:xr="http://schemas.microsoft.com/office/spreadsheetml/2014/revision" mc:Ignorable="xr" xr:uid="{501841DB-7281-4376-B59B-D8995C8E6A41}" name="Pivottabell64"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178:AA185"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1"/>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6">
    <i>
      <x/>
    </i>
    <i>
      <x v="4"/>
    </i>
    <i>
      <x v="5"/>
    </i>
    <i>
      <x v="7"/>
    </i>
    <i>
      <x v="8"/>
    </i>
    <i t="grand">
      <x/>
    </i>
  </rowItems>
  <colFields count="1">
    <field x="0"/>
  </colFields>
  <colItems count="1">
    <i>
      <x v="1"/>
    </i>
  </colItems>
  <dataFields count="1">
    <dataField name="Medel av F30" fld="35" subtotal="average" baseField="36" baseItem="0"/>
  </dataFields>
  <formats count="2">
    <format dxfId="9">
      <pivotArea outline="0" collapsedLevelsAreSubtotals="1" fieldPosition="0"/>
    </format>
    <format dxfId="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8.xml><?xml version="1.0" encoding="utf-8"?>
<pivotTableDefinition xmlns="http://schemas.openxmlformats.org/spreadsheetml/2006/main" xmlns:mc="http://schemas.openxmlformats.org/markup-compatibility/2006" xmlns:xr="http://schemas.microsoft.com/office/spreadsheetml/2014/revision" mc:Ignorable="xr" xr:uid="{A7F3EF57-1609-41AA-B33F-7861C9C3C0A9}" name="Pivottabell49"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142:AA14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2"/>
        <item x="1"/>
        <item x="3"/>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6">
    <i>
      <x/>
    </i>
    <i>
      <x v="4"/>
    </i>
    <i>
      <x v="5"/>
    </i>
    <i>
      <x v="6"/>
    </i>
    <i>
      <x v="8"/>
    </i>
    <i t="grand">
      <x/>
    </i>
  </rowItems>
  <colFields count="1">
    <field x="0"/>
  </colFields>
  <colItems count="1">
    <i>
      <x v="1"/>
    </i>
  </colItems>
  <dataFields count="1">
    <dataField name="Medel av F24" fld="29" subtotal="average" baseField="30" baseItem="0"/>
  </dataFields>
  <formats count="2">
    <format dxfId="11">
      <pivotArea outline="0" collapsedLevelsAreSubtotals="1" fieldPosition="0"/>
    </format>
    <format dxfId="1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9.xml><?xml version="1.0" encoding="utf-8"?>
<pivotTableDefinition xmlns="http://schemas.openxmlformats.org/spreadsheetml/2006/main" xmlns:mc="http://schemas.openxmlformats.org/markup-compatibility/2006" xmlns:xr="http://schemas.microsoft.com/office/spreadsheetml/2014/revision" mc:Ignorable="xr" xr:uid="{BB887913-8B80-4A4B-BE31-02B92E4E3541}" name="Pivottabell14"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4:C41"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axis="axisRow" dataField="1" showAll="0">
      <items count="10">
        <item x="0"/>
        <item m="1" x="6"/>
        <item m="1" x="8"/>
        <item m="1" x="7"/>
        <item x="4"/>
        <item x="1"/>
        <item x="3"/>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6">
    <i>
      <x/>
    </i>
    <i>
      <x v="4"/>
    </i>
    <i>
      <x v="5"/>
    </i>
    <i>
      <x v="6"/>
    </i>
    <i>
      <x v="8"/>
    </i>
    <i t="grand">
      <x/>
    </i>
  </rowItems>
  <colFields count="1">
    <field x="0"/>
  </colFields>
  <colItems count="1">
    <i>
      <x v="1"/>
    </i>
  </colItems>
  <dataFields count="1">
    <dataField name="Antal av F5"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68799280-5314-4937-8F89-DB8A5C88415E}" name="Pivottabell9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38:K34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3"/>
        <item x="0"/>
        <item x="2"/>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8">
    <i>
      <x/>
    </i>
    <i>
      <x v="1"/>
    </i>
    <i>
      <x v="2"/>
    </i>
    <i>
      <x v="3"/>
    </i>
    <i>
      <x v="4"/>
    </i>
    <i>
      <x v="5"/>
    </i>
    <i>
      <x v="6"/>
    </i>
    <i t="grand">
      <x/>
    </i>
  </rowItems>
  <colFields count="1">
    <field x="0"/>
  </colFields>
  <colItems count="1">
    <i>
      <x v="1"/>
    </i>
  </colItems>
  <dataFields count="1">
    <dataField name="Medel av F27" fld="32" subtotal="average" baseField="0" baseItem="0"/>
  </dataFields>
  <formats count="2">
    <format dxfId="127">
      <pivotArea grandRow="1" outline="0" collapsedLevelsAreSubtotals="1" fieldPosition="0"/>
    </format>
    <format dxfId="126">
      <pivotArea collapsedLevelsAreSubtotals="1" fieldPosition="0">
        <references count="1">
          <reference field="3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0.xml><?xml version="1.0" encoding="utf-8"?>
<pivotTableDefinition xmlns="http://schemas.openxmlformats.org/spreadsheetml/2006/main" xmlns:mc="http://schemas.openxmlformats.org/markup-compatibility/2006" xmlns:xr="http://schemas.microsoft.com/office/spreadsheetml/2014/revision" mc:Ignorable="xr" xr:uid="{246349D1-9645-48AA-9FB7-CFE46F9AA7F2}" name="Pivottabell104"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D291:AE30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1">
        <item x="6"/>
        <item x="5"/>
        <item x="4"/>
        <item x="3"/>
        <item x="9"/>
        <item x="1"/>
        <item x="0"/>
        <item x="7"/>
        <item x="2"/>
        <item x="8"/>
        <item t="default"/>
      </items>
    </pivotField>
    <pivotField showAll="0"/>
    <pivotField showAll="0"/>
    <pivotField showAll="0"/>
  </pivotFields>
  <rowFields count="1">
    <field x="56"/>
  </rowFields>
  <rowItems count="11">
    <i>
      <x/>
    </i>
    <i>
      <x v="1"/>
    </i>
    <i>
      <x v="2"/>
    </i>
    <i>
      <x v="3"/>
    </i>
    <i>
      <x v="4"/>
    </i>
    <i>
      <x v="5"/>
    </i>
    <i>
      <x v="6"/>
    </i>
    <i>
      <x v="7"/>
    </i>
    <i>
      <x v="8"/>
    </i>
    <i>
      <x v="9"/>
    </i>
    <i t="grand">
      <x/>
    </i>
  </rowItems>
  <colFields count="1">
    <field x="0"/>
  </colFields>
  <colItems count="1">
    <i>
      <x v="1"/>
    </i>
  </colItems>
  <dataFields count="1">
    <dataField name="Medel av Index8" fld="56" subtotal="average" baseField="0" baseItem="0"/>
  </dataFields>
  <formats count="2">
    <format dxfId="13">
      <pivotArea outline="0" collapsedLevelsAreSubtotals="1" fieldPosition="0"/>
    </format>
    <format dxfId="1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1.xml><?xml version="1.0" encoding="utf-8"?>
<pivotTableDefinition xmlns="http://schemas.openxmlformats.org/spreadsheetml/2006/main" xmlns:mc="http://schemas.openxmlformats.org/markup-compatibility/2006" xmlns:xr="http://schemas.microsoft.com/office/spreadsheetml/2014/revision" mc:Ignorable="xr" xr:uid="{676B440A-E4E9-4627-9894-D5CDA7678BDF}" name="Pivottabell67"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90:C19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1"/>
        <item m="1" x="5"/>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6">
    <i>
      <x/>
    </i>
    <i>
      <x v="4"/>
    </i>
    <i>
      <x v="5"/>
    </i>
    <i>
      <x v="7"/>
    </i>
    <i>
      <x v="8"/>
    </i>
    <i t="grand">
      <x/>
    </i>
  </rowItems>
  <colFields count="1">
    <field x="0"/>
  </colFields>
  <colItems count="1">
    <i>
      <x v="1"/>
    </i>
  </colItems>
  <dataFields count="1">
    <dataField name="Antal av F31" fld="36" subtotal="count" baseField="3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2.xml><?xml version="1.0" encoding="utf-8"?>
<pivotTableDefinition xmlns="http://schemas.openxmlformats.org/spreadsheetml/2006/main" xmlns:mc="http://schemas.openxmlformats.org/markup-compatibility/2006" xmlns:xr="http://schemas.microsoft.com/office/spreadsheetml/2014/revision" mc:Ignorable="xr" xr:uid="{0BC50677-F3DC-4F14-A72D-BEB4BD7BB65E}" name="Pivottabell89"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74:C300"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45">
        <item x="8"/>
        <item x="11"/>
        <item x="21"/>
        <item m="1" x="43"/>
        <item m="1" x="37"/>
        <item x="12"/>
        <item x="14"/>
        <item m="1" x="38"/>
        <item m="1" x="29"/>
        <item x="2"/>
        <item x="9"/>
        <item x="19"/>
        <item m="1" x="36"/>
        <item m="1" x="25"/>
        <item x="0"/>
        <item x="7"/>
        <item m="1" x="30"/>
        <item x="16"/>
        <item m="1" x="24"/>
        <item m="1" x="39"/>
        <item x="22"/>
        <item x="3"/>
        <item m="1" x="42"/>
        <item m="1" x="28"/>
        <item m="1" x="26"/>
        <item m="1" x="31"/>
        <item m="1" x="33"/>
        <item x="23"/>
        <item x="13"/>
        <item x="4"/>
        <item x="15"/>
        <item m="1" x="32"/>
        <item m="1" x="34"/>
        <item x="20"/>
        <item x="6"/>
        <item x="5"/>
        <item m="1" x="35"/>
        <item m="1" x="41"/>
        <item x="10"/>
        <item m="1" x="27"/>
        <item x="18"/>
        <item m="1" x="40"/>
        <item x="17"/>
        <item x="1"/>
        <item t="default"/>
      </items>
    </pivotField>
    <pivotField showAll="0"/>
    <pivotField showAll="0"/>
    <pivotField showAll="0"/>
    <pivotField showAll="0"/>
    <pivotField showAll="0"/>
    <pivotField showAll="0"/>
    <pivotField showAll="0"/>
    <pivotField showAll="0"/>
    <pivotField showAll="0"/>
    <pivotField showAll="0"/>
  </pivotFields>
  <rowFields count="1">
    <field x="49"/>
  </rowFields>
  <rowItems count="25">
    <i>
      <x/>
    </i>
    <i>
      <x v="1"/>
    </i>
    <i>
      <x v="2"/>
    </i>
    <i>
      <x v="5"/>
    </i>
    <i>
      <x v="6"/>
    </i>
    <i>
      <x v="9"/>
    </i>
    <i>
      <x v="10"/>
    </i>
    <i>
      <x v="11"/>
    </i>
    <i>
      <x v="14"/>
    </i>
    <i>
      <x v="15"/>
    </i>
    <i>
      <x v="17"/>
    </i>
    <i>
      <x v="20"/>
    </i>
    <i>
      <x v="21"/>
    </i>
    <i>
      <x v="27"/>
    </i>
    <i>
      <x v="28"/>
    </i>
    <i>
      <x v="29"/>
    </i>
    <i>
      <x v="30"/>
    </i>
    <i>
      <x v="33"/>
    </i>
    <i>
      <x v="34"/>
    </i>
    <i>
      <x v="35"/>
    </i>
    <i>
      <x v="38"/>
    </i>
    <i>
      <x v="40"/>
    </i>
    <i>
      <x v="42"/>
    </i>
    <i>
      <x v="43"/>
    </i>
    <i t="grand">
      <x/>
    </i>
  </rowItems>
  <colFields count="1">
    <field x="0"/>
  </colFields>
  <colItems count="1">
    <i>
      <x v="1"/>
    </i>
  </colItems>
  <dataFields count="1">
    <dataField name="Antal av Index1" fld="4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7444C8E7-2B20-459C-BE80-A191557A84D4}" name="Pivottabell61"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78:K185"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6">
    <i>
      <x/>
    </i>
    <i>
      <x v="4"/>
    </i>
    <i>
      <x v="5"/>
    </i>
    <i>
      <x v="7"/>
    </i>
    <i>
      <x v="8"/>
    </i>
    <i t="grand">
      <x/>
    </i>
  </rowItems>
  <colFields count="1">
    <field x="0"/>
  </colFields>
  <colItems count="1">
    <i>
      <x v="1"/>
    </i>
  </colItems>
  <dataFields count="1">
    <dataField name="Medel av F29" fld="34" subtotal="average" baseField="35" baseItem="0"/>
  </dataFields>
  <formats count="2">
    <format dxfId="15">
      <pivotArea outline="0" collapsedLevelsAreSubtotals="1" fieldPosition="0"/>
    </format>
    <format dxfId="1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4.xml><?xml version="1.0" encoding="utf-8"?>
<pivotTableDefinition xmlns="http://schemas.openxmlformats.org/spreadsheetml/2006/main" xmlns:mc="http://schemas.openxmlformats.org/markup-compatibility/2006" xmlns:xr="http://schemas.microsoft.com/office/spreadsheetml/2014/revision" mc:Ignorable="xr" xr:uid="{27E60364-6056-456E-890C-1781796B2D31}" name="Pivottabell1"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C5" firstHeaderRow="1" firstDataRow="2" firstDataCol="1" rowPageCount="1" colPageCount="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axis="axisPage" dataField="1" multipleItemSelectionAllowed="1" showAll="0">
      <items count="4">
        <item m="1" x="2"/>
        <item m="1" x="1"/>
        <item x="0"/>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3" hier="-1"/>
  </pageFields>
  <dataFields count="1">
    <dataField name="Antal av Årskurs"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5.xml><?xml version="1.0" encoding="utf-8"?>
<pivotTableDefinition xmlns="http://schemas.openxmlformats.org/spreadsheetml/2006/main" xmlns:mc="http://schemas.openxmlformats.org/markup-compatibility/2006" xmlns:xr="http://schemas.microsoft.com/office/spreadsheetml/2014/revision" mc:Ignorable="xr" xr:uid="{8AE02B8B-1A2B-4CC4-A214-6077213CF60A}" name="Pivottabell54"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54:C161"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1"/>
        <item x="3"/>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6">
    <i>
      <x/>
    </i>
    <i>
      <x v="4"/>
    </i>
    <i>
      <x v="5"/>
    </i>
    <i>
      <x v="6"/>
    </i>
    <i>
      <x v="8"/>
    </i>
    <i t="grand">
      <x/>
    </i>
  </rowItems>
  <colFields count="1">
    <field x="0"/>
  </colFields>
  <colItems count="1">
    <i>
      <x v="1"/>
    </i>
  </colItems>
  <dataFields count="1">
    <dataField name="Antal av F25" fld="30" subtotal="count"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6.xml><?xml version="1.0" encoding="utf-8"?>
<pivotTableDefinition xmlns="http://schemas.openxmlformats.org/spreadsheetml/2006/main" xmlns:mc="http://schemas.openxmlformats.org/markup-compatibility/2006" xmlns:xr="http://schemas.microsoft.com/office/spreadsheetml/2014/revision" mc:Ignorable="xr" xr:uid="{E44BE33B-5B60-4587-BBB2-F962838DBC5F}" name="Pivottabell73"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14:S21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1">
    <i>
      <x v="1"/>
    </i>
  </colItems>
  <dataFields count="1">
    <dataField name="Antal av F36" fld="41" subtotal="count" baseField="4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7.xml><?xml version="1.0" encoding="utf-8"?>
<pivotTableDefinition xmlns="http://schemas.openxmlformats.org/spreadsheetml/2006/main" xmlns:mc="http://schemas.openxmlformats.org/markup-compatibility/2006" xmlns:xr="http://schemas.microsoft.com/office/spreadsheetml/2014/revision" mc:Ignorable="xr" xr:uid="{7D33FEFC-0809-4F82-93CD-46A11A9BA1BF}" name="Pivottabell70"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02:C20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m="1" x="6"/>
        <item m="1" x="8"/>
        <item m="1" x="7"/>
        <item x="2"/>
        <item x="1"/>
        <item m="1" x="5"/>
        <item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6">
    <i>
      <x/>
    </i>
    <i>
      <x v="4"/>
    </i>
    <i>
      <x v="5"/>
    </i>
    <i>
      <x v="7"/>
    </i>
    <i>
      <x v="8"/>
    </i>
    <i t="grand">
      <x/>
    </i>
  </rowItems>
  <colFields count="1">
    <field x="0"/>
  </colFields>
  <colItems count="1">
    <i>
      <x v="1"/>
    </i>
  </colItems>
  <dataFields count="1">
    <dataField name="Antal av F33" fld="38" subtotal="count" baseField="3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8.xml><?xml version="1.0" encoding="utf-8"?>
<pivotTableDefinition xmlns="http://schemas.openxmlformats.org/spreadsheetml/2006/main" xmlns:mc="http://schemas.openxmlformats.org/markup-compatibility/2006" xmlns:xr="http://schemas.microsoft.com/office/spreadsheetml/2014/revision" mc:Ignorable="xr" xr:uid="{B52A3FDF-C24A-4233-9A06-43B85C6E7537}" name="Pivottabell31"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82:S8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0"/>
        <item m="1" x="6"/>
        <item m="1" x="8"/>
        <item m="1" x="7"/>
        <item x="3"/>
        <item x="1"/>
        <item m="1" x="5"/>
        <item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6">
    <i>
      <x/>
    </i>
    <i>
      <x v="4"/>
    </i>
    <i>
      <x v="5"/>
    </i>
    <i>
      <x v="7"/>
    </i>
    <i>
      <x v="8"/>
    </i>
    <i t="grand">
      <x/>
    </i>
  </rowItems>
  <colFields count="1">
    <field x="0"/>
  </colFields>
  <colItems count="1">
    <i>
      <x v="1"/>
    </i>
  </colItems>
  <dataFields count="1">
    <dataField name="Antal av F14" fld="19" subtotal="count" baseField="2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9.xml><?xml version="1.0" encoding="utf-8"?>
<pivotTableDefinition xmlns="http://schemas.openxmlformats.org/spreadsheetml/2006/main" xmlns:mc="http://schemas.openxmlformats.org/markup-compatibility/2006" xmlns:xr="http://schemas.microsoft.com/office/spreadsheetml/2014/revision" mc:Ignorable="xr" xr:uid="{BF241E3B-20C2-41CD-BFEF-77212E65C08D}" name="Pivottabell41"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118:AA126"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0"/>
        <item x="2"/>
        <item x="3"/>
        <item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7">
    <i>
      <x/>
    </i>
    <i>
      <x v="1"/>
    </i>
    <i>
      <x v="2"/>
    </i>
    <i>
      <x v="3"/>
    </i>
    <i>
      <x v="4"/>
    </i>
    <i>
      <x v="5"/>
    </i>
    <i t="grand">
      <x/>
    </i>
  </rowItems>
  <colFields count="1">
    <field x="0"/>
  </colFields>
  <colItems count="1">
    <i>
      <x v="1"/>
    </i>
  </colItems>
  <dataFields count="1">
    <dataField name="Medel av F20" fld="25" subtotal="average" baseField="26" baseItem="0"/>
  </dataFields>
  <formats count="2">
    <format dxfId="17">
      <pivotArea outline="0" collapsedLevelsAreSubtotals="1" fieldPosition="0"/>
    </format>
    <format dxfId="1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B43EDF5B-A97D-4335-AE38-722799B87C20}" name="Pivottabell6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54:K26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3"/>
        <item x="2"/>
        <item x="0"/>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8">
    <i>
      <x/>
    </i>
    <i>
      <x v="1"/>
    </i>
    <i>
      <x v="2"/>
    </i>
    <i>
      <x v="3"/>
    </i>
    <i>
      <x v="4"/>
    </i>
    <i>
      <x v="5"/>
    </i>
    <i>
      <x v="6"/>
    </i>
    <i t="grand">
      <x/>
    </i>
  </rowItems>
  <colFields count="1">
    <field x="0"/>
  </colFields>
  <colItems count="1">
    <i>
      <x v="1"/>
    </i>
  </colItems>
  <dataFields count="1">
    <dataField name="Medel av F20" fld="25" subtotal="average" baseField="0" baseItem="0"/>
  </dataFields>
  <formats count="2">
    <format dxfId="129">
      <pivotArea grandRow="1" outline="0" collapsedLevelsAreSubtotals="1" fieldPosition="0"/>
    </format>
    <format dxfId="128">
      <pivotArea collapsedLevelsAreSubtotals="1" fieldPosition="0">
        <references count="1">
          <reference field="2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0.xml><?xml version="1.0" encoding="utf-8"?>
<pivotTableDefinition xmlns="http://schemas.openxmlformats.org/spreadsheetml/2006/main" xmlns:mc="http://schemas.openxmlformats.org/markup-compatibility/2006" xmlns:xr="http://schemas.microsoft.com/office/spreadsheetml/2014/revision" mc:Ignorable="xr" xr:uid="{BA15F18A-A52B-4616-920B-40BE2F12D816}" name="Pivottabell112"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Z291:CA30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showAll="0"/>
    <pivotField showAll="0"/>
    <pivotField axis="axisRow" dataField="1" showAll="0">
      <items count="17">
        <item x="6"/>
        <item m="1" x="14"/>
        <item x="2"/>
        <item m="1" x="15"/>
        <item x="8"/>
        <item x="0"/>
        <item m="1" x="13"/>
        <item m="1" x="11"/>
        <item m="1" x="12"/>
        <item x="3"/>
        <item m="1" x="10"/>
        <item x="4"/>
        <item x="7"/>
        <item x="1"/>
        <item x="5"/>
        <item x="9"/>
        <item t="default"/>
      </items>
    </pivotField>
  </pivotFields>
  <rowFields count="1">
    <field x="59"/>
  </rowFields>
  <rowItems count="11">
    <i>
      <x/>
    </i>
    <i>
      <x v="2"/>
    </i>
    <i>
      <x v="4"/>
    </i>
    <i>
      <x v="5"/>
    </i>
    <i>
      <x v="9"/>
    </i>
    <i>
      <x v="11"/>
    </i>
    <i>
      <x v="12"/>
    </i>
    <i>
      <x v="13"/>
    </i>
    <i>
      <x v="14"/>
    </i>
    <i>
      <x v="15"/>
    </i>
    <i t="grand">
      <x/>
    </i>
  </rowItems>
  <colFields count="1">
    <field x="0"/>
  </colFields>
  <colItems count="1">
    <i>
      <x v="1"/>
    </i>
  </colItems>
  <dataFields count="1">
    <dataField name="Medel av Index11" fld="59" subtotal="average" baseField="0" baseItem="0"/>
  </dataFields>
  <formats count="2">
    <format dxfId="19">
      <pivotArea outline="0" collapsedLevelsAreSubtotals="1" fieldPosition="0"/>
    </format>
    <format dxfId="1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1.xml><?xml version="1.0" encoding="utf-8"?>
<pivotTableDefinition xmlns="http://schemas.openxmlformats.org/spreadsheetml/2006/main" xmlns:mc="http://schemas.openxmlformats.org/markup-compatibility/2006" xmlns:xr="http://schemas.microsoft.com/office/spreadsheetml/2014/revision" mc:Ignorable="xr" xr:uid="{4BD8124D-FAA2-4069-8C8C-3CC24991DD15}" name="Pivottabell83"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38:C241"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2">
    <i>
      <x v="5"/>
    </i>
    <i t="grand">
      <x/>
    </i>
  </rowItems>
  <colFields count="1">
    <field x="0"/>
  </colFields>
  <colItems count="1">
    <i>
      <x v="1"/>
    </i>
  </colItems>
  <dataFields count="1">
    <dataField name="Antal av F39" fld="44" subtotal="count" baseField="4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2.xml><?xml version="1.0" encoding="utf-8"?>
<pivotTableDefinition xmlns="http://schemas.openxmlformats.org/spreadsheetml/2006/main" xmlns:mc="http://schemas.openxmlformats.org/markup-compatibility/2006" xmlns:xr="http://schemas.microsoft.com/office/spreadsheetml/2014/revision" mc:Ignorable="xr" xr:uid="{A293C611-DE35-4D23-A08F-DF2AA6C6D980}" name="Pivottabell75"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14:C21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1">
    <i>
      <x v="1"/>
    </i>
  </colItems>
  <dataFields count="1">
    <dataField name="Antal av F35" fld="40" subtotal="count" baseField="4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3.xml><?xml version="1.0" encoding="utf-8"?>
<pivotTableDefinition xmlns="http://schemas.openxmlformats.org/spreadsheetml/2006/main" xmlns:mc="http://schemas.openxmlformats.org/markup-compatibility/2006" xmlns:xr="http://schemas.microsoft.com/office/spreadsheetml/2014/revision" mc:Ignorable="xr" xr:uid="{8E38E1B1-8129-4FB8-8EE1-8EF23681115B}" name="Pivottabell10"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2:S2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axis="axisRow" dataField="1" showAll="0">
      <items count="10">
        <item x="0"/>
        <item m="1" x="6"/>
        <item m="1" x="8"/>
        <item m="1" x="7"/>
        <item x="4"/>
        <item x="1"/>
        <item x="2"/>
        <item m="1"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6">
    <i>
      <x/>
    </i>
    <i>
      <x v="4"/>
    </i>
    <i>
      <x v="5"/>
    </i>
    <i>
      <x v="6"/>
    </i>
    <i>
      <x v="8"/>
    </i>
    <i t="grand">
      <x/>
    </i>
  </rowItems>
  <colFields count="1">
    <field x="0"/>
  </colFields>
  <colItems count="1">
    <i>
      <x v="1"/>
    </i>
  </colItems>
  <dataFields count="1">
    <dataField name="Antal av F4"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4.xml><?xml version="1.0" encoding="utf-8"?>
<pivotTableDefinition xmlns="http://schemas.openxmlformats.org/spreadsheetml/2006/main" xmlns:mc="http://schemas.openxmlformats.org/markup-compatibility/2006" xmlns:xr="http://schemas.microsoft.com/office/spreadsheetml/2014/revision" mc:Ignorable="xr" xr:uid="{A7CB5821-B1B4-4273-B7B4-4A2EF2DA5E2A}" name="Pivottabell24"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6:K54"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axis="axisRow" dataField="1" showAll="0">
      <items count="7">
        <item x="3"/>
        <item x="5"/>
        <item x="2"/>
        <item x="0"/>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7">
    <i>
      <x/>
    </i>
    <i>
      <x v="1"/>
    </i>
    <i>
      <x v="2"/>
    </i>
    <i>
      <x v="3"/>
    </i>
    <i>
      <x v="4"/>
    </i>
    <i>
      <x v="5"/>
    </i>
    <i t="grand">
      <x/>
    </i>
  </rowItems>
  <colFields count="1">
    <field x="0"/>
  </colFields>
  <colItems count="1">
    <i>
      <x v="1"/>
    </i>
  </colItems>
  <dataFields count="1">
    <dataField name="Medel av F7" fld="12" subtotal="average" baseField="13" baseItem="0"/>
  </dataFields>
  <formats count="2">
    <format dxfId="21">
      <pivotArea outline="0" collapsedLevelsAreSubtotals="1" fieldPosition="0"/>
    </format>
    <format dxfId="2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5.xml><?xml version="1.0" encoding="utf-8"?>
<pivotTableDefinition xmlns="http://schemas.openxmlformats.org/spreadsheetml/2006/main" xmlns:mc="http://schemas.openxmlformats.org/markup-compatibility/2006" xmlns:xr="http://schemas.microsoft.com/office/spreadsheetml/2014/revision" mc:Ignorable="xr" xr:uid="{56072483-8F49-476F-B2E9-020831330403}" name="Pivottabell101"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CJ274:CK286"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17">
        <item x="5"/>
        <item m="1" x="14"/>
        <item x="2"/>
        <item m="1" x="15"/>
        <item x="8"/>
        <item x="1"/>
        <item m="1" x="12"/>
        <item x="7"/>
        <item m="1" x="13"/>
        <item m="1" x="11"/>
        <item m="1" x="10"/>
        <item x="6"/>
        <item x="9"/>
        <item x="0"/>
        <item x="3"/>
        <item x="4"/>
        <item t="default"/>
      </items>
    </pivotField>
    <pivotField showAll="0"/>
    <pivotField showAll="0"/>
    <pivotField showAll="0"/>
    <pivotField showAll="0"/>
    <pivotField showAll="0"/>
  </pivotFields>
  <rowFields count="1">
    <field x="54"/>
  </rowFields>
  <rowItems count="11">
    <i>
      <x/>
    </i>
    <i>
      <x v="2"/>
    </i>
    <i>
      <x v="4"/>
    </i>
    <i>
      <x v="5"/>
    </i>
    <i>
      <x v="7"/>
    </i>
    <i>
      <x v="11"/>
    </i>
    <i>
      <x v="12"/>
    </i>
    <i>
      <x v="13"/>
    </i>
    <i>
      <x v="14"/>
    </i>
    <i>
      <x v="15"/>
    </i>
    <i t="grand">
      <x/>
    </i>
  </rowItems>
  <colFields count="1">
    <field x="0"/>
  </colFields>
  <colItems count="1">
    <i>
      <x v="1"/>
    </i>
  </colItems>
  <dataFields count="1">
    <dataField name="Medel av Index6" fld="54" subtotal="average" baseField="0" baseItem="0"/>
  </dataFields>
  <formats count="2">
    <format dxfId="23">
      <pivotArea outline="0" collapsedLevelsAreSubtotals="1" fieldPosition="0"/>
    </format>
    <format dxfId="2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6.xml><?xml version="1.0" encoding="utf-8"?>
<pivotTableDefinition xmlns="http://schemas.openxmlformats.org/spreadsheetml/2006/main" xmlns:mc="http://schemas.openxmlformats.org/markup-compatibility/2006" xmlns:xr="http://schemas.microsoft.com/office/spreadsheetml/2014/revision" mc:Ignorable="xr" xr:uid="{99CF457F-1E7F-4AA5-999E-C31810FE06F2}" name="Pivottabell86"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50:C25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2">
    <i>
      <x v="5"/>
    </i>
    <i t="grand">
      <x/>
    </i>
  </rowItems>
  <colFields count="1">
    <field x="0"/>
  </colFields>
  <colItems count="1">
    <i>
      <x v="1"/>
    </i>
  </colItems>
  <dataFields count="1">
    <dataField name="Antal av F41" fld="46" subtotal="count" baseField="4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7.xml><?xml version="1.0" encoding="utf-8"?>
<pivotTableDefinition xmlns="http://schemas.openxmlformats.org/spreadsheetml/2006/main" xmlns:mc="http://schemas.openxmlformats.org/markup-compatibility/2006" xmlns:xr="http://schemas.microsoft.com/office/spreadsheetml/2014/revision" mc:Ignorable="xr" xr:uid="{946E939A-BE90-4F12-9AB3-5CC016F83337}" name="Pivottabell9"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22:AA2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axis="axisRow" dataField="1" showAll="0">
      <items count="10">
        <item x="0"/>
        <item m="1" x="6"/>
        <item m="1" x="8"/>
        <item m="1" x="7"/>
        <item x="4"/>
        <item x="1"/>
        <item x="2"/>
        <item m="1"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6">
    <i>
      <x/>
    </i>
    <i>
      <x v="4"/>
    </i>
    <i>
      <x v="5"/>
    </i>
    <i>
      <x v="6"/>
    </i>
    <i>
      <x v="8"/>
    </i>
    <i t="grand">
      <x/>
    </i>
  </rowItems>
  <colFields count="1">
    <field x="0"/>
  </colFields>
  <colItems count="1">
    <i>
      <x v="1"/>
    </i>
  </colItems>
  <dataFields count="1">
    <dataField name="Medel av F4" fld="9" subtotal="average" baseField="0" baseItem="0"/>
  </dataFields>
  <formats count="2">
    <format dxfId="25">
      <pivotArea outline="0" collapsedLevelsAreSubtotals="1" fieldPosition="0"/>
    </format>
    <format dxfId="2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8.xml><?xml version="1.0" encoding="utf-8"?>
<pivotTableDefinition xmlns="http://schemas.openxmlformats.org/spreadsheetml/2006/main" xmlns:mc="http://schemas.openxmlformats.org/markup-compatibility/2006" xmlns:xr="http://schemas.microsoft.com/office/spreadsheetml/2014/revision" mc:Ignorable="xr" xr:uid="{B89AF995-B081-4577-9A71-04520719808D}" name="Pivottabell99"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N274:BO298"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29">
        <item x="6"/>
        <item x="7"/>
        <item x="5"/>
        <item x="17"/>
        <item x="4"/>
        <item x="1"/>
        <item m="1" x="26"/>
        <item x="10"/>
        <item x="0"/>
        <item x="19"/>
        <item x="11"/>
        <item x="16"/>
        <item x="9"/>
        <item m="1" x="22"/>
        <item m="1" x="23"/>
        <item m="1" x="24"/>
        <item x="15"/>
        <item x="12"/>
        <item x="18"/>
        <item m="1" x="25"/>
        <item m="1" x="27"/>
        <item x="8"/>
        <item x="2"/>
        <item x="3"/>
        <item x="13"/>
        <item x="14"/>
        <item x="20"/>
        <item x="21"/>
        <item t="default"/>
      </items>
    </pivotField>
    <pivotField showAll="0"/>
    <pivotField showAll="0"/>
    <pivotField showAll="0"/>
    <pivotField showAll="0"/>
    <pivotField showAll="0"/>
    <pivotField showAll="0"/>
  </pivotFields>
  <rowFields count="1">
    <field x="53"/>
  </rowFields>
  <rowItems count="23">
    <i>
      <x/>
    </i>
    <i>
      <x v="1"/>
    </i>
    <i>
      <x v="2"/>
    </i>
    <i>
      <x v="3"/>
    </i>
    <i>
      <x v="4"/>
    </i>
    <i>
      <x v="5"/>
    </i>
    <i>
      <x v="7"/>
    </i>
    <i>
      <x v="8"/>
    </i>
    <i>
      <x v="9"/>
    </i>
    <i>
      <x v="10"/>
    </i>
    <i>
      <x v="11"/>
    </i>
    <i>
      <x v="12"/>
    </i>
    <i>
      <x v="16"/>
    </i>
    <i>
      <x v="17"/>
    </i>
    <i>
      <x v="18"/>
    </i>
    <i>
      <x v="21"/>
    </i>
    <i>
      <x v="22"/>
    </i>
    <i>
      <x v="23"/>
    </i>
    <i>
      <x v="24"/>
    </i>
    <i>
      <x v="25"/>
    </i>
    <i>
      <x v="26"/>
    </i>
    <i>
      <x v="27"/>
    </i>
    <i t="grand">
      <x/>
    </i>
  </rowItems>
  <colFields count="1">
    <field x="0"/>
  </colFields>
  <colItems count="1">
    <i>
      <x v="1"/>
    </i>
  </colItems>
  <dataFields count="1">
    <dataField name="Antal av Index5" fld="5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9.xml><?xml version="1.0" encoding="utf-8"?>
<pivotTableDefinition xmlns="http://schemas.openxmlformats.org/spreadsheetml/2006/main" xmlns:mc="http://schemas.openxmlformats.org/markup-compatibility/2006" xmlns:xr="http://schemas.microsoft.com/office/spreadsheetml/2014/revision" mc:Ignorable="xr" xr:uid="{FFEE7E13-3BA7-4019-BE17-C4490155F3C2}" name="Pivottabell79"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226:AA22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2">
    <i>
      <x v="5"/>
    </i>
    <i t="grand">
      <x/>
    </i>
  </rowItems>
  <colFields count="1">
    <field x="0"/>
  </colFields>
  <colItems count="1">
    <i>
      <x v="1"/>
    </i>
  </colItems>
  <dataFields count="1">
    <dataField name="Medel av F38" fld="43" subtotal="average" baseField="44" baseItem="0"/>
  </dataFields>
  <formats count="2">
    <format dxfId="27">
      <pivotArea outline="0" collapsedLevelsAreSubtotals="1" fieldPosition="0"/>
    </format>
    <format dxfId="2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C49DA804-267E-4798-AF70-093C2A0BDFD3}" name="Pivottabell3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22:G131"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axis="axisRow" dataField="1" showAll="0" sortType="ascending">
      <items count="8">
        <item x="5"/>
        <item x="0"/>
        <item x="2"/>
        <item x="4"/>
        <item x="3"/>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8">
    <i>
      <x/>
    </i>
    <i>
      <x v="1"/>
    </i>
    <i>
      <x v="2"/>
    </i>
    <i>
      <x v="3"/>
    </i>
    <i>
      <x v="4"/>
    </i>
    <i>
      <x v="5"/>
    </i>
    <i>
      <x v="6"/>
    </i>
    <i t="grand">
      <x/>
    </i>
  </rowItems>
  <colFields count="1">
    <field x="0"/>
  </colFields>
  <colItems count="1">
    <i>
      <x v="1"/>
    </i>
  </colItems>
  <dataFields count="1">
    <dataField name="Antal av F9" fld="14" subtotal="count" showDataAs="percentOfCol" baseField="0" baseItem="0" numFmtId="9"/>
  </dataFields>
  <formats count="1">
    <format dxfId="1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0.xml><?xml version="1.0" encoding="utf-8"?>
<pivotTableDefinition xmlns="http://schemas.openxmlformats.org/spreadsheetml/2006/main" xmlns:mc="http://schemas.openxmlformats.org/markup-compatibility/2006" xmlns:xr="http://schemas.microsoft.com/office/spreadsheetml/2014/revision" mc:Ignorable="xr" xr:uid="{03A2B588-FABD-46FA-A33C-CE387D277468}" name="Pivottabell16"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34:AA42"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axis="axisRow" dataField="1" showAll="0">
      <items count="11">
        <item x="0"/>
        <item m="1" x="7"/>
        <item m="1" x="9"/>
        <item m="1" x="8"/>
        <item x="5"/>
        <item x="1"/>
        <item x="2"/>
        <item m="1" x="6"/>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7">
    <i>
      <x/>
    </i>
    <i>
      <x v="4"/>
    </i>
    <i>
      <x v="5"/>
    </i>
    <i>
      <x v="6"/>
    </i>
    <i>
      <x v="8"/>
    </i>
    <i>
      <x v="9"/>
    </i>
    <i t="grand">
      <x/>
    </i>
  </rowItems>
  <colFields count="1">
    <field x="0"/>
  </colFields>
  <colItems count="1">
    <i>
      <x v="1"/>
    </i>
  </colItems>
  <dataFields count="1">
    <dataField name="Medel av F6" fld="11" subtotal="average" baseField="12" baseItem="0"/>
  </dataFields>
  <formats count="2">
    <format dxfId="29">
      <pivotArea outline="0" collapsedLevelsAreSubtotals="1" fieldPosition="0"/>
    </format>
    <format dxfId="2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1.xml><?xml version="1.0" encoding="utf-8"?>
<pivotTableDefinition xmlns="http://schemas.openxmlformats.org/spreadsheetml/2006/main" xmlns:mc="http://schemas.openxmlformats.org/markup-compatibility/2006" xmlns:xr="http://schemas.microsoft.com/office/spreadsheetml/2014/revision" mc:Ignorable="xr" xr:uid="{5CAD1598-C3DC-4895-A7FE-3CA891CDAC0A}" name="Pivottabell40"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106:AA11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0"/>
        <item m="1" x="6"/>
        <item m="1" x="8"/>
        <item m="1" x="7"/>
        <item x="4"/>
        <item x="1"/>
        <item m="1" x="5"/>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6">
    <i>
      <x/>
    </i>
    <i>
      <x v="4"/>
    </i>
    <i>
      <x v="5"/>
    </i>
    <i>
      <x v="7"/>
    </i>
    <i>
      <x v="8"/>
    </i>
    <i t="grand">
      <x/>
    </i>
  </rowItems>
  <colFields count="1">
    <field x="0"/>
  </colFields>
  <colItems count="1">
    <i>
      <x v="1"/>
    </i>
  </colItems>
  <dataFields count="1">
    <dataField name="Medel av F18" fld="23" subtotal="average" baseField="24" baseItem="0"/>
  </dataFields>
  <formats count="2">
    <format dxfId="31">
      <pivotArea outline="0" collapsedLevelsAreSubtotals="1" fieldPosition="0"/>
    </format>
    <format dxfId="3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2.xml><?xml version="1.0" encoding="utf-8"?>
<pivotTableDefinition xmlns="http://schemas.openxmlformats.org/spreadsheetml/2006/main" xmlns:mc="http://schemas.openxmlformats.org/markup-compatibility/2006" xmlns:xr="http://schemas.microsoft.com/office/spreadsheetml/2014/revision" mc:Ignorable="xr" xr:uid="{805A5051-5FCF-4722-9550-F7DF5A189E8D}" name="Pivottabell28"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70:K78"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7">
        <item x="4"/>
        <item x="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7">
    <i>
      <x/>
    </i>
    <i>
      <x v="1"/>
    </i>
    <i>
      <x v="2"/>
    </i>
    <i>
      <x v="3"/>
    </i>
    <i>
      <x v="4"/>
    </i>
    <i>
      <x v="5"/>
    </i>
    <i t="grand">
      <x/>
    </i>
  </rowItems>
  <colFields count="1">
    <field x="0"/>
  </colFields>
  <colItems count="1">
    <i>
      <x v="1"/>
    </i>
  </colItems>
  <dataFields count="1">
    <dataField name="Medel av F11" fld="16" subtotal="average" baseField="17" baseItem="0"/>
  </dataFields>
  <formats count="2">
    <format dxfId="33">
      <pivotArea outline="0" collapsedLevelsAreSubtotals="1" fieldPosition="0"/>
    </format>
    <format dxfId="3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3.xml><?xml version="1.0" encoding="utf-8"?>
<pivotTableDefinition xmlns="http://schemas.openxmlformats.org/spreadsheetml/2006/main" xmlns:mc="http://schemas.openxmlformats.org/markup-compatibility/2006" xmlns:xr="http://schemas.microsoft.com/office/spreadsheetml/2014/revision" mc:Ignorable="xr" xr:uid="{2B0C6D6D-95C2-4A34-8723-061170047A15}" name="Pivottabell33"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94:AA101"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1"/>
        <item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6">
    <i>
      <x/>
    </i>
    <i>
      <x v="4"/>
    </i>
    <i>
      <x v="5"/>
    </i>
    <i>
      <x v="6"/>
    </i>
    <i>
      <x v="8"/>
    </i>
    <i t="grand">
      <x/>
    </i>
  </rowItems>
  <colFields count="1">
    <field x="0"/>
  </colFields>
  <colItems count="1">
    <i>
      <x v="1"/>
    </i>
  </colItems>
  <dataFields count="1">
    <dataField name="Medel av F16" fld="21" subtotal="average" baseField="22" baseItem="0"/>
  </dataFields>
  <formats count="2">
    <format dxfId="35">
      <pivotArea outline="0" collapsedLevelsAreSubtotals="1" fieldPosition="0"/>
    </format>
    <format dxfId="3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4.xml><?xml version="1.0" encoding="utf-8"?>
<pivotTableDefinition xmlns="http://schemas.openxmlformats.org/spreadsheetml/2006/main" xmlns:mc="http://schemas.openxmlformats.org/markup-compatibility/2006" xmlns:xr="http://schemas.microsoft.com/office/spreadsheetml/2014/revision" mc:Ignorable="xr" xr:uid="{5C0F8F2F-485A-46A7-97F7-184E27591467}" name="Pivottabell76"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14:K21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1">
    <i>
      <x v="1"/>
    </i>
  </colItems>
  <dataFields count="1">
    <dataField name="Medel av F35" fld="40" subtotal="average" baseField="41" baseItem="0"/>
  </dataFields>
  <formats count="2">
    <format dxfId="37">
      <pivotArea outline="0" collapsedLevelsAreSubtotals="1" fieldPosition="0"/>
    </format>
    <format dxfId="3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5.xml><?xml version="1.0" encoding="utf-8"?>
<pivotTableDefinition xmlns="http://schemas.openxmlformats.org/spreadsheetml/2006/main" xmlns:mc="http://schemas.openxmlformats.org/markup-compatibility/2006" xmlns:xr="http://schemas.microsoft.com/office/spreadsheetml/2014/revision" mc:Ignorable="xr" xr:uid="{4DD0418A-101E-48F6-9FC3-492FE6CC14EA}" name="Pivottabell85"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50:K25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2">
    <i>
      <x v="5"/>
    </i>
    <i t="grand">
      <x/>
    </i>
  </rowItems>
  <colFields count="1">
    <field x="0"/>
  </colFields>
  <colItems count="1">
    <i>
      <x v="1"/>
    </i>
  </colItems>
  <dataFields count="1">
    <dataField name="Medel av F41" fld="46" subtotal="average" baseField="47" baseItem="0"/>
  </dataFields>
  <formats count="2">
    <format dxfId="39">
      <pivotArea outline="0" collapsedLevelsAreSubtotals="1" fieldPosition="0"/>
    </format>
    <format dxfId="3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6.xml><?xml version="1.0" encoding="utf-8"?>
<pivotTableDefinition xmlns="http://schemas.openxmlformats.org/spreadsheetml/2006/main" xmlns:mc="http://schemas.openxmlformats.org/markup-compatibility/2006" xmlns:xr="http://schemas.microsoft.com/office/spreadsheetml/2014/revision" mc:Ignorable="xr" xr:uid="{E5E323FA-9123-483A-AA26-935B75EB3351}" name="Pivottabell88"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50:S25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2">
    <i>
      <x v="5"/>
    </i>
    <i t="grand">
      <x/>
    </i>
  </rowItems>
  <colFields count="1">
    <field x="0"/>
  </colFields>
  <colItems count="1">
    <i>
      <x v="1"/>
    </i>
  </colItems>
  <dataFields count="1">
    <dataField name="Antal av F42" fld="47" subtotal="count" baseField="4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7.xml><?xml version="1.0" encoding="utf-8"?>
<pivotTableDefinition xmlns="http://schemas.openxmlformats.org/spreadsheetml/2006/main" xmlns:mc="http://schemas.openxmlformats.org/markup-compatibility/2006" xmlns:xr="http://schemas.microsoft.com/office/spreadsheetml/2014/revision" mc:Ignorable="xr" xr:uid="{3A421327-3334-4357-A3EC-6BFCF018B735}" name="Pivottabell17"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58:K66"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axis="axisRow" dataField="1" showAll="0">
      <items count="7">
        <item x="3"/>
        <item x="4"/>
        <item x="2"/>
        <item x="0"/>
        <item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7">
    <i>
      <x/>
    </i>
    <i>
      <x v="1"/>
    </i>
    <i>
      <x v="2"/>
    </i>
    <i>
      <x v="3"/>
    </i>
    <i>
      <x v="4"/>
    </i>
    <i>
      <x v="5"/>
    </i>
    <i t="grand">
      <x/>
    </i>
  </rowItems>
  <colFields count="1">
    <field x="0"/>
  </colFields>
  <colItems count="1">
    <i>
      <x v="1"/>
    </i>
  </colItems>
  <dataFields count="1">
    <dataField name="Medel av F9" fld="14" subtotal="average" baseField="15" baseItem="0"/>
  </dataFields>
  <formats count="2">
    <format dxfId="41">
      <pivotArea outline="0" collapsedLevelsAreSubtotals="1" fieldPosition="0"/>
    </format>
    <format dxfId="4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8.xml><?xml version="1.0" encoding="utf-8"?>
<pivotTableDefinition xmlns="http://schemas.openxmlformats.org/spreadsheetml/2006/main" xmlns:mc="http://schemas.openxmlformats.org/markup-compatibility/2006" xmlns:xr="http://schemas.microsoft.com/office/spreadsheetml/2014/revision" mc:Ignorable="xr" xr:uid="{F3015196-0FF8-4F62-9A27-EF73A180E679}" name="Pivottabell78"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26:C22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2">
    <i>
      <x v="5"/>
    </i>
    <i t="grand">
      <x/>
    </i>
  </rowItems>
  <colFields count="1">
    <field x="0"/>
  </colFields>
  <colItems count="1">
    <i>
      <x v="1"/>
    </i>
  </colItems>
  <dataFields count="1">
    <dataField name="Antal av F37" fld="42" subtotal="count" baseField="4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9.xml><?xml version="1.0" encoding="utf-8"?>
<pivotTableDefinition xmlns="http://schemas.openxmlformats.org/spreadsheetml/2006/main" xmlns:mc="http://schemas.openxmlformats.org/markup-compatibility/2006" xmlns:xr="http://schemas.microsoft.com/office/spreadsheetml/2014/revision" mc:Ignorable="xr" xr:uid="{D15553CF-9AFC-4272-B45B-CC1F4F3D548A}" name="Pivottabell3"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3:S5" firstHeaderRow="1" firstDataRow="2" firstDataCol="1" rowPageCount="1" colPageCount="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axis="axisPage" dataField="1" showAll="0">
      <items count="21">
        <item m="1" x="19"/>
        <item x="0"/>
        <item x="1"/>
        <item x="2"/>
        <item x="3"/>
        <item x="4"/>
        <item x="5"/>
        <item x="6"/>
        <item x="7"/>
        <item x="8"/>
        <item x="9"/>
        <item x="10"/>
        <item x="11"/>
        <item x="12"/>
        <item x="13"/>
        <item x="14"/>
        <item x="15"/>
        <item x="16"/>
        <item x="17"/>
        <item x="18"/>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4" hier="-1"/>
  </pageFields>
  <dataFields count="1">
    <dataField name="Antal av Klass"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C2304CBE-6DAE-413C-AFAA-B180C0B0AAD2}" name="Pivottabell3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34:C142"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2"/>
        <item x="3"/>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Fields count="1">
    <field x="0"/>
  </colFields>
  <colItems count="1">
    <i>
      <x v="1"/>
    </i>
  </colItems>
  <dataFields count="1">
    <dataField name="Antal av F10"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0.xml><?xml version="1.0" encoding="utf-8"?>
<pivotTableDefinition xmlns="http://schemas.openxmlformats.org/spreadsheetml/2006/main" xmlns:mc="http://schemas.openxmlformats.org/markup-compatibility/2006" xmlns:xr="http://schemas.microsoft.com/office/spreadsheetml/2014/revision" mc:Ignorable="xr" xr:uid="{C5DD46A9-0B12-4189-B755-14415B1D19A9}" name="Pivottabell100"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V274:BW298"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29">
        <item x="6"/>
        <item x="7"/>
        <item x="5"/>
        <item x="17"/>
        <item x="4"/>
        <item x="1"/>
        <item m="1" x="26"/>
        <item x="10"/>
        <item x="0"/>
        <item x="19"/>
        <item x="11"/>
        <item x="16"/>
        <item x="9"/>
        <item m="1" x="22"/>
        <item m="1" x="23"/>
        <item m="1" x="24"/>
        <item x="15"/>
        <item x="12"/>
        <item x="18"/>
        <item m="1" x="25"/>
        <item m="1" x="27"/>
        <item x="8"/>
        <item x="2"/>
        <item x="3"/>
        <item x="13"/>
        <item x="14"/>
        <item x="20"/>
        <item x="21"/>
        <item t="default"/>
      </items>
    </pivotField>
    <pivotField showAll="0"/>
    <pivotField showAll="0"/>
    <pivotField showAll="0"/>
    <pivotField showAll="0"/>
    <pivotField showAll="0"/>
    <pivotField showAll="0"/>
  </pivotFields>
  <rowFields count="1">
    <field x="53"/>
  </rowFields>
  <rowItems count="23">
    <i>
      <x/>
    </i>
    <i>
      <x v="1"/>
    </i>
    <i>
      <x v="2"/>
    </i>
    <i>
      <x v="3"/>
    </i>
    <i>
      <x v="4"/>
    </i>
    <i>
      <x v="5"/>
    </i>
    <i>
      <x v="7"/>
    </i>
    <i>
      <x v="8"/>
    </i>
    <i>
      <x v="9"/>
    </i>
    <i>
      <x v="10"/>
    </i>
    <i>
      <x v="11"/>
    </i>
    <i>
      <x v="12"/>
    </i>
    <i>
      <x v="16"/>
    </i>
    <i>
      <x v="17"/>
    </i>
    <i>
      <x v="18"/>
    </i>
    <i>
      <x v="21"/>
    </i>
    <i>
      <x v="22"/>
    </i>
    <i>
      <x v="23"/>
    </i>
    <i>
      <x v="24"/>
    </i>
    <i>
      <x v="25"/>
    </i>
    <i>
      <x v="26"/>
    </i>
    <i>
      <x v="27"/>
    </i>
    <i t="grand">
      <x/>
    </i>
  </rowItems>
  <colFields count="1">
    <field x="0"/>
  </colFields>
  <colItems count="1">
    <i>
      <x v="1"/>
    </i>
  </colItems>
  <dataFields count="1">
    <dataField name="Medel av Index5" fld="53" subtotal="average" baseField="0" baseItem="0"/>
  </dataFields>
  <formats count="2">
    <format dxfId="43">
      <pivotArea outline="0" collapsedLevelsAreSubtotals="1" fieldPosition="0"/>
    </format>
    <format dxfId="4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1.xml><?xml version="1.0" encoding="utf-8"?>
<pivotTableDefinition xmlns="http://schemas.openxmlformats.org/spreadsheetml/2006/main" xmlns:mc="http://schemas.openxmlformats.org/markup-compatibility/2006" xmlns:xr="http://schemas.microsoft.com/office/spreadsheetml/2014/revision" mc:Ignorable="xr" xr:uid="{FE963814-C022-446D-9407-0B9998626DFD}" name="Pivottabell96"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F274:BG286"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17">
        <item x="0"/>
        <item x="6"/>
        <item m="1" x="14"/>
        <item m="1" x="13"/>
        <item x="3"/>
        <item x="2"/>
        <item m="1" x="10"/>
        <item x="4"/>
        <item m="1" x="11"/>
        <item x="9"/>
        <item x="5"/>
        <item m="1" x="15"/>
        <item m="1" x="12"/>
        <item x="7"/>
        <item x="8"/>
        <item x="1"/>
        <item t="default"/>
      </items>
    </pivotField>
    <pivotField showAll="0"/>
    <pivotField showAll="0"/>
    <pivotField showAll="0"/>
    <pivotField showAll="0"/>
    <pivotField showAll="0"/>
    <pivotField showAll="0"/>
    <pivotField showAll="0"/>
  </pivotFields>
  <rowFields count="1">
    <field x="52"/>
  </rowFields>
  <rowItems count="11">
    <i>
      <x/>
    </i>
    <i>
      <x v="1"/>
    </i>
    <i>
      <x v="4"/>
    </i>
    <i>
      <x v="5"/>
    </i>
    <i>
      <x v="7"/>
    </i>
    <i>
      <x v="9"/>
    </i>
    <i>
      <x v="10"/>
    </i>
    <i>
      <x v="13"/>
    </i>
    <i>
      <x v="14"/>
    </i>
    <i>
      <x v="15"/>
    </i>
    <i t="grand">
      <x/>
    </i>
  </rowItems>
  <colFields count="1">
    <field x="0"/>
  </colFields>
  <colItems count="1">
    <i>
      <x v="1"/>
    </i>
  </colItems>
  <dataFields count="1">
    <dataField name="Medel av Index4" fld="52" subtotal="average" baseField="0" baseItem="0"/>
  </dataFields>
  <formats count="2">
    <format dxfId="45">
      <pivotArea outline="0" collapsedLevelsAreSubtotals="1" fieldPosition="0"/>
    </format>
    <format dxfId="4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2.xml><?xml version="1.0" encoding="utf-8"?>
<pivotTableDefinition xmlns="http://schemas.openxmlformats.org/spreadsheetml/2006/main" xmlns:mc="http://schemas.openxmlformats.org/markup-compatibility/2006" xmlns:xr="http://schemas.microsoft.com/office/spreadsheetml/2014/revision" mc:Ignorable="xr" xr:uid="{9C1245A9-DA36-4B36-B5EA-0D822A6FE4DC}" name="Pivottabell62"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78:C185"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0"/>
        <item m="1" x="5"/>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6">
    <i>
      <x/>
    </i>
    <i>
      <x v="4"/>
    </i>
    <i>
      <x v="5"/>
    </i>
    <i>
      <x v="7"/>
    </i>
    <i>
      <x v="8"/>
    </i>
    <i t="grand">
      <x/>
    </i>
  </rowItems>
  <colFields count="1">
    <field x="0"/>
  </colFields>
  <colItems count="1">
    <i>
      <x v="1"/>
    </i>
  </colItems>
  <dataFields count="1">
    <dataField name="Antal av F29" fld="34" subtotal="count" baseField="3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3.xml><?xml version="1.0" encoding="utf-8"?>
<pivotTableDefinition xmlns="http://schemas.openxmlformats.org/spreadsheetml/2006/main" xmlns:mc="http://schemas.openxmlformats.org/markup-compatibility/2006" xmlns:xr="http://schemas.microsoft.com/office/spreadsheetml/2014/revision" mc:Ignorable="xr" xr:uid="{131BB73B-9835-43DC-9665-1320B4C989D0}" name="Pivottabell46"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30:C138"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x="0"/>
        <item x="2"/>
        <item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7">
    <i>
      <x/>
    </i>
    <i>
      <x v="1"/>
    </i>
    <i>
      <x v="2"/>
    </i>
    <i>
      <x v="3"/>
    </i>
    <i>
      <x v="4"/>
    </i>
    <i>
      <x v="5"/>
    </i>
    <i t="grand">
      <x/>
    </i>
  </rowItems>
  <colFields count="1">
    <field x="0"/>
  </colFields>
  <colItems count="1">
    <i>
      <x v="1"/>
    </i>
  </colItems>
  <dataFields count="1">
    <dataField name="Antal av F21" fld="26" subtotal="count" baseField="2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4.xml><?xml version="1.0" encoding="utf-8"?>
<pivotTableDefinition xmlns="http://schemas.openxmlformats.org/spreadsheetml/2006/main" xmlns:mc="http://schemas.openxmlformats.org/markup-compatibility/2006" xmlns:xr="http://schemas.microsoft.com/office/spreadsheetml/2014/revision" mc:Ignorable="xr" xr:uid="{DCFCACC7-6BEB-45E4-8CC7-4038935810A1}" name="Pivottabell94"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74:S374"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75">
        <item x="10"/>
        <item x="18"/>
        <item x="69"/>
        <item x="67"/>
        <item x="77"/>
        <item x="28"/>
        <item x="22"/>
        <item x="27"/>
        <item x="54"/>
        <item x="84"/>
        <item x="0"/>
        <item x="33"/>
        <item x="86"/>
        <item x="30"/>
        <item m="1" x="146"/>
        <item m="1" x="139"/>
        <item x="20"/>
        <item x="79"/>
        <item x="37"/>
        <item m="1" x="160"/>
        <item m="1" x="163"/>
        <item x="53"/>
        <item x="24"/>
        <item x="21"/>
        <item m="1" x="110"/>
        <item x="8"/>
        <item x="88"/>
        <item x="92"/>
        <item m="1" x="124"/>
        <item x="25"/>
        <item m="1" x="130"/>
        <item x="72"/>
        <item x="70"/>
        <item m="1" x="125"/>
        <item m="1" x="161"/>
        <item x="16"/>
        <item x="19"/>
        <item x="44"/>
        <item x="87"/>
        <item m="1" x="128"/>
        <item x="3"/>
        <item x="93"/>
        <item m="1" x="118"/>
        <item x="23"/>
        <item m="1" x="115"/>
        <item x="4"/>
        <item x="34"/>
        <item m="1" x="151"/>
        <item m="1" x="136"/>
        <item m="1" x="150"/>
        <item x="36"/>
        <item x="59"/>
        <item m="1" x="173"/>
        <item x="90"/>
        <item x="68"/>
        <item m="1" x="142"/>
        <item m="1" x="158"/>
        <item x="17"/>
        <item x="31"/>
        <item m="1" x="171"/>
        <item m="1" x="117"/>
        <item m="1" x="135"/>
        <item x="12"/>
        <item x="29"/>
        <item m="1" x="152"/>
        <item x="32"/>
        <item m="1" x="104"/>
        <item x="2"/>
        <item x="64"/>
        <item m="1" x="133"/>
        <item m="1" x="108"/>
        <item x="48"/>
        <item x="40"/>
        <item x="26"/>
        <item x="89"/>
        <item x="91"/>
        <item m="1" x="103"/>
        <item m="1" x="127"/>
        <item m="1" x="134"/>
        <item x="95"/>
        <item x="11"/>
        <item x="61"/>
        <item m="1" x="114"/>
        <item x="7"/>
        <item x="39"/>
        <item m="1" x="101"/>
        <item x="52"/>
        <item m="1" x="147"/>
        <item m="1" x="155"/>
        <item x="96"/>
        <item m="1" x="120"/>
        <item x="76"/>
        <item x="55"/>
        <item m="1" x="149"/>
        <item m="1" x="169"/>
        <item x="41"/>
        <item x="51"/>
        <item x="65"/>
        <item x="80"/>
        <item m="1" x="159"/>
        <item m="1" x="148"/>
        <item m="1" x="99"/>
        <item m="1" x="143"/>
        <item x="56"/>
        <item x="66"/>
        <item x="73"/>
        <item m="1" x="98"/>
        <item x="97"/>
        <item m="1" x="131"/>
        <item m="1" x="138"/>
        <item m="1" x="112"/>
        <item m="1" x="111"/>
        <item x="1"/>
        <item x="14"/>
        <item x="5"/>
        <item m="1" x="168"/>
        <item m="1" x="154"/>
        <item x="85"/>
        <item m="1" x="102"/>
        <item m="1" x="116"/>
        <item x="46"/>
        <item x="58"/>
        <item m="1" x="156"/>
        <item m="1" x="105"/>
        <item m="1" x="145"/>
        <item x="82"/>
        <item m="1" x="137"/>
        <item m="1" x="109"/>
        <item m="1" x="167"/>
        <item m="1" x="140"/>
        <item m="1" x="106"/>
        <item x="47"/>
        <item x="74"/>
        <item x="35"/>
        <item x="78"/>
        <item m="1" x="170"/>
        <item m="1" x="123"/>
        <item m="1" x="162"/>
        <item x="38"/>
        <item x="9"/>
        <item m="1" x="107"/>
        <item x="57"/>
        <item x="49"/>
        <item x="6"/>
        <item m="1" x="164"/>
        <item m="1" x="113"/>
        <item m="1" x="119"/>
        <item m="1" x="144"/>
        <item x="62"/>
        <item x="42"/>
        <item m="1" x="100"/>
        <item m="1" x="157"/>
        <item m="1" x="172"/>
        <item x="13"/>
        <item x="50"/>
        <item x="94"/>
        <item m="1" x="129"/>
        <item m="1" x="153"/>
        <item m="1" x="132"/>
        <item x="60"/>
        <item m="1" x="121"/>
        <item x="71"/>
        <item x="63"/>
        <item m="1" x="122"/>
        <item x="43"/>
        <item x="81"/>
        <item m="1" x="166"/>
        <item m="1" x="141"/>
        <item m="1" x="126"/>
        <item m="1" x="165"/>
        <item x="45"/>
        <item x="83"/>
        <item x="15"/>
        <item x="75"/>
        <item t="default"/>
      </items>
    </pivotField>
    <pivotField showAll="0"/>
    <pivotField showAll="0"/>
    <pivotField showAll="0"/>
    <pivotField showAll="0"/>
    <pivotField showAll="0"/>
    <pivotField showAll="0"/>
    <pivotField showAll="0"/>
    <pivotField showAll="0"/>
    <pivotField showAll="0"/>
  </pivotFields>
  <rowFields count="1">
    <field x="50"/>
  </rowFields>
  <rowItems count="99">
    <i>
      <x/>
    </i>
    <i>
      <x v="1"/>
    </i>
    <i>
      <x v="2"/>
    </i>
    <i>
      <x v="3"/>
    </i>
    <i>
      <x v="4"/>
    </i>
    <i>
      <x v="5"/>
    </i>
    <i>
      <x v="6"/>
    </i>
    <i>
      <x v="7"/>
    </i>
    <i>
      <x v="8"/>
    </i>
    <i>
      <x v="9"/>
    </i>
    <i>
      <x v="10"/>
    </i>
    <i>
      <x v="11"/>
    </i>
    <i>
      <x v="12"/>
    </i>
    <i>
      <x v="13"/>
    </i>
    <i>
      <x v="16"/>
    </i>
    <i>
      <x v="17"/>
    </i>
    <i>
      <x v="18"/>
    </i>
    <i>
      <x v="21"/>
    </i>
    <i>
      <x v="22"/>
    </i>
    <i>
      <x v="23"/>
    </i>
    <i>
      <x v="25"/>
    </i>
    <i>
      <x v="26"/>
    </i>
    <i>
      <x v="27"/>
    </i>
    <i>
      <x v="29"/>
    </i>
    <i>
      <x v="31"/>
    </i>
    <i>
      <x v="32"/>
    </i>
    <i>
      <x v="35"/>
    </i>
    <i>
      <x v="36"/>
    </i>
    <i>
      <x v="37"/>
    </i>
    <i>
      <x v="38"/>
    </i>
    <i>
      <x v="40"/>
    </i>
    <i>
      <x v="41"/>
    </i>
    <i>
      <x v="43"/>
    </i>
    <i>
      <x v="45"/>
    </i>
    <i>
      <x v="46"/>
    </i>
    <i>
      <x v="50"/>
    </i>
    <i>
      <x v="51"/>
    </i>
    <i>
      <x v="53"/>
    </i>
    <i>
      <x v="54"/>
    </i>
    <i>
      <x v="57"/>
    </i>
    <i>
      <x v="58"/>
    </i>
    <i>
      <x v="62"/>
    </i>
    <i>
      <x v="63"/>
    </i>
    <i>
      <x v="65"/>
    </i>
    <i>
      <x v="67"/>
    </i>
    <i>
      <x v="68"/>
    </i>
    <i>
      <x v="71"/>
    </i>
    <i>
      <x v="72"/>
    </i>
    <i>
      <x v="73"/>
    </i>
    <i>
      <x v="74"/>
    </i>
    <i>
      <x v="75"/>
    </i>
    <i>
      <x v="79"/>
    </i>
    <i>
      <x v="80"/>
    </i>
    <i>
      <x v="81"/>
    </i>
    <i>
      <x v="83"/>
    </i>
    <i>
      <x v="84"/>
    </i>
    <i>
      <x v="86"/>
    </i>
    <i>
      <x v="89"/>
    </i>
    <i>
      <x v="91"/>
    </i>
    <i>
      <x v="92"/>
    </i>
    <i>
      <x v="95"/>
    </i>
    <i>
      <x v="96"/>
    </i>
    <i>
      <x v="97"/>
    </i>
    <i>
      <x v="98"/>
    </i>
    <i>
      <x v="103"/>
    </i>
    <i>
      <x v="104"/>
    </i>
    <i>
      <x v="105"/>
    </i>
    <i>
      <x v="107"/>
    </i>
    <i>
      <x v="112"/>
    </i>
    <i>
      <x v="113"/>
    </i>
    <i>
      <x v="114"/>
    </i>
    <i>
      <x v="117"/>
    </i>
    <i>
      <x v="120"/>
    </i>
    <i>
      <x v="121"/>
    </i>
    <i>
      <x v="125"/>
    </i>
    <i>
      <x v="131"/>
    </i>
    <i>
      <x v="132"/>
    </i>
    <i>
      <x v="133"/>
    </i>
    <i>
      <x v="134"/>
    </i>
    <i>
      <x v="138"/>
    </i>
    <i>
      <x v="139"/>
    </i>
    <i>
      <x v="141"/>
    </i>
    <i>
      <x v="142"/>
    </i>
    <i>
      <x v="143"/>
    </i>
    <i>
      <x v="148"/>
    </i>
    <i>
      <x v="149"/>
    </i>
    <i>
      <x v="153"/>
    </i>
    <i>
      <x v="154"/>
    </i>
    <i>
      <x v="155"/>
    </i>
    <i>
      <x v="159"/>
    </i>
    <i>
      <x v="161"/>
    </i>
    <i>
      <x v="162"/>
    </i>
    <i>
      <x v="164"/>
    </i>
    <i>
      <x v="165"/>
    </i>
    <i>
      <x v="170"/>
    </i>
    <i>
      <x v="171"/>
    </i>
    <i>
      <x v="172"/>
    </i>
    <i>
      <x v="173"/>
    </i>
    <i t="grand">
      <x/>
    </i>
  </rowItems>
  <colFields count="1">
    <field x="0"/>
  </colFields>
  <colItems count="1">
    <i>
      <x v="1"/>
    </i>
  </colItems>
  <dataFields count="1">
    <dataField name="Antal av Index2" fld="5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5.xml><?xml version="1.0" encoding="utf-8"?>
<pivotTableDefinition xmlns="http://schemas.openxmlformats.org/spreadsheetml/2006/main" xmlns:mc="http://schemas.openxmlformats.org/markup-compatibility/2006" xmlns:xr="http://schemas.microsoft.com/office/spreadsheetml/2014/revision" mc:Ignorable="xr" xr:uid="{71CD079C-FF1F-42EB-8613-F0AC65A906E7}" name="Pivottabell13"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4:K41"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axis="axisRow" dataField="1" showAll="0">
      <items count="10">
        <item x="0"/>
        <item m="1" x="6"/>
        <item m="1" x="8"/>
        <item m="1" x="7"/>
        <item x="4"/>
        <item x="1"/>
        <item x="3"/>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6">
    <i>
      <x/>
    </i>
    <i>
      <x v="4"/>
    </i>
    <i>
      <x v="5"/>
    </i>
    <i>
      <x v="6"/>
    </i>
    <i>
      <x v="8"/>
    </i>
    <i t="grand">
      <x/>
    </i>
  </rowItems>
  <colFields count="1">
    <field x="0"/>
  </colFields>
  <colItems count="1">
    <i>
      <x v="1"/>
    </i>
  </colItems>
  <dataFields count="1">
    <dataField name="Medel av F5" fld="10" subtotal="average" baseField="0" baseItem="0"/>
  </dataFields>
  <formats count="2">
    <format dxfId="47">
      <pivotArea outline="0" collapsedLevelsAreSubtotals="1" fieldPosition="0"/>
    </format>
    <format dxfId="4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6.xml><?xml version="1.0" encoding="utf-8"?>
<pivotTableDefinition xmlns="http://schemas.openxmlformats.org/spreadsheetml/2006/main" xmlns:mc="http://schemas.openxmlformats.org/markup-compatibility/2006" xmlns:xr="http://schemas.microsoft.com/office/spreadsheetml/2014/revision" mc:Ignorable="xr" xr:uid="{EE205AD1-8684-4E46-85B2-CA91A5B67FB9}" name="Pivottabell97"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P274:AQ336"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84">
        <item x="10"/>
        <item x="36"/>
        <item x="57"/>
        <item m="1" x="76"/>
        <item x="31"/>
        <item m="1" x="73"/>
        <item x="53"/>
        <item x="18"/>
        <item x="38"/>
        <item x="20"/>
        <item x="22"/>
        <item x="42"/>
        <item m="1" x="81"/>
        <item m="1" x="78"/>
        <item x="41"/>
        <item x="21"/>
        <item x="28"/>
        <item x="43"/>
        <item m="1" x="77"/>
        <item x="45"/>
        <item x="26"/>
        <item x="25"/>
        <item x="50"/>
        <item x="15"/>
        <item m="1" x="80"/>
        <item x="46"/>
        <item x="13"/>
        <item x="44"/>
        <item x="37"/>
        <item x="24"/>
        <item x="7"/>
        <item m="1" x="68"/>
        <item m="1" x="69"/>
        <item x="56"/>
        <item x="34"/>
        <item x="32"/>
        <item x="0"/>
        <item x="33"/>
        <item m="1" x="65"/>
        <item m="1" x="72"/>
        <item x="35"/>
        <item m="1" x="70"/>
        <item x="54"/>
        <item m="1" x="79"/>
        <item m="1" x="75"/>
        <item x="3"/>
        <item x="52"/>
        <item m="1" x="60"/>
        <item x="6"/>
        <item x="47"/>
        <item x="39"/>
        <item m="1" x="82"/>
        <item x="8"/>
        <item x="14"/>
        <item m="1" x="61"/>
        <item x="12"/>
        <item x="4"/>
        <item x="30"/>
        <item x="16"/>
        <item x="48"/>
        <item m="1" x="63"/>
        <item m="1" x="62"/>
        <item x="40"/>
        <item x="5"/>
        <item x="9"/>
        <item x="51"/>
        <item m="1" x="64"/>
        <item x="23"/>
        <item m="1" x="74"/>
        <item x="17"/>
        <item x="11"/>
        <item m="1" x="71"/>
        <item x="49"/>
        <item m="1" x="67"/>
        <item x="29"/>
        <item x="19"/>
        <item x="59"/>
        <item m="1" x="66"/>
        <item x="58"/>
        <item x="55"/>
        <item x="2"/>
        <item x="27"/>
        <item x="1"/>
        <item t="default"/>
      </items>
    </pivotField>
    <pivotField showAll="0"/>
    <pivotField showAll="0"/>
    <pivotField showAll="0"/>
    <pivotField showAll="0"/>
    <pivotField showAll="0"/>
    <pivotField showAll="0"/>
    <pivotField showAll="0"/>
    <pivotField showAll="0"/>
  </pivotFields>
  <rowFields count="1">
    <field x="51"/>
  </rowFields>
  <rowItems count="61">
    <i>
      <x/>
    </i>
    <i>
      <x v="1"/>
    </i>
    <i>
      <x v="2"/>
    </i>
    <i>
      <x v="4"/>
    </i>
    <i>
      <x v="6"/>
    </i>
    <i>
      <x v="7"/>
    </i>
    <i>
      <x v="8"/>
    </i>
    <i>
      <x v="9"/>
    </i>
    <i>
      <x v="10"/>
    </i>
    <i>
      <x v="11"/>
    </i>
    <i>
      <x v="14"/>
    </i>
    <i>
      <x v="15"/>
    </i>
    <i>
      <x v="16"/>
    </i>
    <i>
      <x v="17"/>
    </i>
    <i>
      <x v="19"/>
    </i>
    <i>
      <x v="20"/>
    </i>
    <i>
      <x v="21"/>
    </i>
    <i>
      <x v="22"/>
    </i>
    <i>
      <x v="23"/>
    </i>
    <i>
      <x v="25"/>
    </i>
    <i>
      <x v="26"/>
    </i>
    <i>
      <x v="27"/>
    </i>
    <i>
      <x v="28"/>
    </i>
    <i>
      <x v="29"/>
    </i>
    <i>
      <x v="30"/>
    </i>
    <i>
      <x v="33"/>
    </i>
    <i>
      <x v="34"/>
    </i>
    <i>
      <x v="35"/>
    </i>
    <i>
      <x v="36"/>
    </i>
    <i>
      <x v="37"/>
    </i>
    <i>
      <x v="40"/>
    </i>
    <i>
      <x v="42"/>
    </i>
    <i>
      <x v="45"/>
    </i>
    <i>
      <x v="46"/>
    </i>
    <i>
      <x v="48"/>
    </i>
    <i>
      <x v="49"/>
    </i>
    <i>
      <x v="50"/>
    </i>
    <i>
      <x v="52"/>
    </i>
    <i>
      <x v="53"/>
    </i>
    <i>
      <x v="55"/>
    </i>
    <i>
      <x v="56"/>
    </i>
    <i>
      <x v="57"/>
    </i>
    <i>
      <x v="58"/>
    </i>
    <i>
      <x v="59"/>
    </i>
    <i>
      <x v="62"/>
    </i>
    <i>
      <x v="63"/>
    </i>
    <i>
      <x v="64"/>
    </i>
    <i>
      <x v="65"/>
    </i>
    <i>
      <x v="67"/>
    </i>
    <i>
      <x v="69"/>
    </i>
    <i>
      <x v="70"/>
    </i>
    <i>
      <x v="72"/>
    </i>
    <i>
      <x v="74"/>
    </i>
    <i>
      <x v="75"/>
    </i>
    <i>
      <x v="76"/>
    </i>
    <i>
      <x v="78"/>
    </i>
    <i>
      <x v="79"/>
    </i>
    <i>
      <x v="80"/>
    </i>
    <i>
      <x v="81"/>
    </i>
    <i>
      <x v="82"/>
    </i>
    <i t="grand">
      <x/>
    </i>
  </rowItems>
  <colFields count="1">
    <field x="0"/>
  </colFields>
  <colItems count="1">
    <i>
      <x v="1"/>
    </i>
  </colItems>
  <dataFields count="1">
    <dataField name="Medel av Index3" fld="51" subtotal="average" baseField="0" baseItem="0"/>
  </dataFields>
  <formats count="2">
    <format dxfId="49">
      <pivotArea outline="0" collapsedLevelsAreSubtotals="1" fieldPosition="0"/>
    </format>
    <format dxfId="4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7.xml><?xml version="1.0" encoding="utf-8"?>
<pivotTableDefinition xmlns="http://schemas.openxmlformats.org/spreadsheetml/2006/main" xmlns:mc="http://schemas.openxmlformats.org/markup-compatibility/2006" xmlns:xr="http://schemas.microsoft.com/office/spreadsheetml/2014/revision" mc:Ignorable="xr" xr:uid="{12848038-C766-46D8-AB2D-BF51B2FBC841}" name="Pivottabell22"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46:S54"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axis="axisRow" dataField="1" showAll="0">
      <items count="7">
        <item x="4"/>
        <item x="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7">
    <i>
      <x/>
    </i>
    <i>
      <x v="1"/>
    </i>
    <i>
      <x v="2"/>
    </i>
    <i>
      <x v="3"/>
    </i>
    <i>
      <x v="4"/>
    </i>
    <i>
      <x v="5"/>
    </i>
    <i t="grand">
      <x/>
    </i>
  </rowItems>
  <colFields count="1">
    <field x="0"/>
  </colFields>
  <colItems count="1">
    <i>
      <x v="1"/>
    </i>
  </colItems>
  <dataFields count="1">
    <dataField name="Antal av F8" fld="13" subtotal="count" baseField="1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8.xml><?xml version="1.0" encoding="utf-8"?>
<pivotTableDefinition xmlns="http://schemas.openxmlformats.org/spreadsheetml/2006/main" xmlns:mc="http://schemas.openxmlformats.org/markup-compatibility/2006" xmlns:xr="http://schemas.microsoft.com/office/spreadsheetml/2014/revision" mc:Ignorable="xr" xr:uid="{92BB20C2-F487-495E-9369-7406F645A7B3}" name="Pivottabell51"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42:C150"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x="5"/>
        <item x="3"/>
        <item x="4"/>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7">
    <i>
      <x/>
    </i>
    <i>
      <x v="1"/>
    </i>
    <i>
      <x v="2"/>
    </i>
    <i>
      <x v="3"/>
    </i>
    <i>
      <x v="4"/>
    </i>
    <i>
      <x v="5"/>
    </i>
    <i t="grand">
      <x/>
    </i>
  </rowItems>
  <colFields count="1">
    <field x="0"/>
  </colFields>
  <colItems count="1">
    <i>
      <x v="1"/>
    </i>
  </colItems>
  <dataFields count="1">
    <dataField name="Antal av F23" fld="28" subtotal="count"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9.xml><?xml version="1.0" encoding="utf-8"?>
<pivotTableDefinition xmlns="http://schemas.openxmlformats.org/spreadsheetml/2006/main" xmlns:mc="http://schemas.openxmlformats.org/markup-compatibility/2006" xmlns:xr="http://schemas.microsoft.com/office/spreadsheetml/2014/revision" mc:Ignorable="xr" xr:uid="{1D8C38B2-AD88-4AA0-91E9-18DECA0B9197}" name="Pivottabell27"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70:C78"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7">
        <item x="4"/>
        <item x="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7">
    <i>
      <x/>
    </i>
    <i>
      <x v="1"/>
    </i>
    <i>
      <x v="2"/>
    </i>
    <i>
      <x v="3"/>
    </i>
    <i>
      <x v="4"/>
    </i>
    <i>
      <x v="5"/>
    </i>
    <i t="grand">
      <x/>
    </i>
  </rowItems>
  <colFields count="1">
    <field x="0"/>
  </colFields>
  <colItems count="1">
    <i>
      <x v="1"/>
    </i>
  </colItems>
  <dataFields count="1">
    <dataField name="Antal av F11" fld="16" subtotal="count" baseField="1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6B520DD5-E4EB-45F8-9FF6-1F5F5D90A13A}" name="Pivottabell7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90:C299"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4"/>
        <item x="3"/>
        <item x="5"/>
        <item x="2"/>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8">
    <i>
      <x/>
    </i>
    <i>
      <x v="1"/>
    </i>
    <i>
      <x v="2"/>
    </i>
    <i>
      <x v="3"/>
    </i>
    <i>
      <x v="4"/>
    </i>
    <i>
      <x v="5"/>
    </i>
    <i>
      <x v="6"/>
    </i>
    <i t="grand">
      <x/>
    </i>
  </rowItems>
  <colFields count="1">
    <field x="0"/>
  </colFields>
  <colItems count="1">
    <i>
      <x v="1"/>
    </i>
  </colItems>
  <dataFields count="1">
    <dataField name="Antal av F23"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0.xml><?xml version="1.0" encoding="utf-8"?>
<pivotTableDefinition xmlns="http://schemas.openxmlformats.org/spreadsheetml/2006/main" xmlns:mc="http://schemas.openxmlformats.org/markup-compatibility/2006" xmlns:xr="http://schemas.microsoft.com/office/spreadsheetml/2014/revision" mc:Ignorable="xr" xr:uid="{5A26B61E-598B-41B0-9380-4122C8100B1E}" name="Pivottabell5"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0:K1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axis="axisRow" dataField="1" showAll="0">
      <items count="10">
        <item x="4"/>
        <item m="1" x="6"/>
        <item m="1" x="8"/>
        <item m="1" x="7"/>
        <item x="3"/>
        <item x="1"/>
        <item m="1" x="5"/>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6">
    <i>
      <x/>
    </i>
    <i>
      <x v="4"/>
    </i>
    <i>
      <x v="5"/>
    </i>
    <i>
      <x v="7"/>
    </i>
    <i>
      <x v="8"/>
    </i>
    <i t="grand">
      <x/>
    </i>
  </rowItems>
  <colFields count="1">
    <field x="0"/>
  </colFields>
  <colItems count="1">
    <i>
      <x v="1"/>
    </i>
  </colItems>
  <dataFields count="1">
    <dataField name="Medel av F1" fld="6" subtotal="average" baseField="0" baseItem="0"/>
  </dataFields>
  <formats count="2">
    <format dxfId="51">
      <pivotArea outline="0" collapsedLevelsAreSubtotals="1" fieldPosition="0"/>
    </format>
    <format dxfId="5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1.xml><?xml version="1.0" encoding="utf-8"?>
<pivotTableDefinition xmlns="http://schemas.openxmlformats.org/spreadsheetml/2006/main" xmlns:mc="http://schemas.openxmlformats.org/markup-compatibility/2006" xmlns:xr="http://schemas.microsoft.com/office/spreadsheetml/2014/revision" mc:Ignorable="xr" xr:uid="{0354742B-5E59-4ABA-B337-E3EB9DB5DB16}" name="Pivottabell108"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B291:BC315"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29">
        <item x="7"/>
        <item x="11"/>
        <item x="18"/>
        <item x="6"/>
        <item x="9"/>
        <item x="1"/>
        <item x="3"/>
        <item x="8"/>
        <item m="1" x="23"/>
        <item x="0"/>
        <item m="1" x="22"/>
        <item m="1" x="24"/>
        <item x="12"/>
        <item x="13"/>
        <item x="10"/>
        <item m="1" x="25"/>
        <item x="14"/>
        <item m="1" x="26"/>
        <item m="1" x="27"/>
        <item x="19"/>
        <item x="15"/>
        <item x="21"/>
        <item x="2"/>
        <item x="4"/>
        <item x="5"/>
        <item x="16"/>
        <item x="17"/>
        <item x="20"/>
        <item t="default"/>
      </items>
    </pivotField>
    <pivotField showAll="0"/>
  </pivotFields>
  <rowFields count="1">
    <field x="58"/>
  </rowFields>
  <rowItems count="23">
    <i>
      <x/>
    </i>
    <i>
      <x v="1"/>
    </i>
    <i>
      <x v="2"/>
    </i>
    <i>
      <x v="3"/>
    </i>
    <i>
      <x v="4"/>
    </i>
    <i>
      <x v="5"/>
    </i>
    <i>
      <x v="6"/>
    </i>
    <i>
      <x v="7"/>
    </i>
    <i>
      <x v="9"/>
    </i>
    <i>
      <x v="12"/>
    </i>
    <i>
      <x v="13"/>
    </i>
    <i>
      <x v="14"/>
    </i>
    <i>
      <x v="16"/>
    </i>
    <i>
      <x v="19"/>
    </i>
    <i>
      <x v="20"/>
    </i>
    <i>
      <x v="21"/>
    </i>
    <i>
      <x v="22"/>
    </i>
    <i>
      <x v="23"/>
    </i>
    <i>
      <x v="24"/>
    </i>
    <i>
      <x v="25"/>
    </i>
    <i>
      <x v="26"/>
    </i>
    <i>
      <x v="27"/>
    </i>
    <i t="grand">
      <x/>
    </i>
  </rowItems>
  <colFields count="1">
    <field x="0"/>
  </colFields>
  <colItems count="1">
    <i>
      <x v="1"/>
    </i>
  </colItems>
  <dataFields count="1">
    <dataField name="Antal av Index10" fld="5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2.xml><?xml version="1.0" encoding="utf-8"?>
<pivotTableDefinition xmlns="http://schemas.openxmlformats.org/spreadsheetml/2006/main" xmlns:mc="http://schemas.openxmlformats.org/markup-compatibility/2006" xmlns:xr="http://schemas.microsoft.com/office/spreadsheetml/2014/revision" mc:Ignorable="xr" xr:uid="{DB7E131E-05CB-4F82-8ED1-AA5FDB4DCD57}" name="Pivottabell23"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6:C54"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axis="axisRow" dataField="1" showAll="0">
      <items count="7">
        <item x="3"/>
        <item x="5"/>
        <item x="2"/>
        <item x="0"/>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7">
    <i>
      <x/>
    </i>
    <i>
      <x v="1"/>
    </i>
    <i>
      <x v="2"/>
    </i>
    <i>
      <x v="3"/>
    </i>
    <i>
      <x v="4"/>
    </i>
    <i>
      <x v="5"/>
    </i>
    <i t="grand">
      <x/>
    </i>
  </rowItems>
  <colFields count="1">
    <field x="0"/>
  </colFields>
  <colItems count="1">
    <i>
      <x v="1"/>
    </i>
  </colItems>
  <dataFields count="1">
    <dataField name="Antal av F7" fld="12" subtotal="count" baseField="1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3.xml><?xml version="1.0" encoding="utf-8"?>
<pivotTableDefinition xmlns="http://schemas.openxmlformats.org/spreadsheetml/2006/main" xmlns:mc="http://schemas.openxmlformats.org/markup-compatibility/2006" xmlns:xr="http://schemas.microsoft.com/office/spreadsheetml/2014/revision" mc:Ignorable="xr" xr:uid="{26D3071D-045F-4250-A653-5479B42DA552}" name="Pivottabell111"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R291:BS30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showAll="0"/>
    <pivotField showAll="0"/>
    <pivotField axis="axisRow" dataField="1" showAll="0">
      <items count="17">
        <item x="6"/>
        <item m="1" x="14"/>
        <item x="2"/>
        <item m="1" x="15"/>
        <item x="8"/>
        <item x="0"/>
        <item m="1" x="13"/>
        <item m="1" x="11"/>
        <item m="1" x="12"/>
        <item x="3"/>
        <item m="1" x="10"/>
        <item x="4"/>
        <item x="7"/>
        <item x="1"/>
        <item x="5"/>
        <item x="9"/>
        <item t="default"/>
      </items>
    </pivotField>
  </pivotFields>
  <rowFields count="1">
    <field x="59"/>
  </rowFields>
  <rowItems count="11">
    <i>
      <x/>
    </i>
    <i>
      <x v="2"/>
    </i>
    <i>
      <x v="4"/>
    </i>
    <i>
      <x v="5"/>
    </i>
    <i>
      <x v="9"/>
    </i>
    <i>
      <x v="11"/>
    </i>
    <i>
      <x v="12"/>
    </i>
    <i>
      <x v="13"/>
    </i>
    <i>
      <x v="14"/>
    </i>
    <i>
      <x v="15"/>
    </i>
    <i t="grand">
      <x/>
    </i>
  </rowItems>
  <colFields count="1">
    <field x="0"/>
  </colFields>
  <colItems count="1">
    <i>
      <x v="1"/>
    </i>
  </colItems>
  <dataFields count="1">
    <dataField name="Antal av Index11" fld="5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4.xml><?xml version="1.0" encoding="utf-8"?>
<pivotTableDefinition xmlns="http://schemas.openxmlformats.org/spreadsheetml/2006/main" xmlns:mc="http://schemas.openxmlformats.org/markup-compatibility/2006" xmlns:xr="http://schemas.microsoft.com/office/spreadsheetml/2014/revision" mc:Ignorable="xr" xr:uid="{E91F3B99-5ACB-4BC1-8177-D0A7DA1192C2}" name="Pivottabell103"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V291:W30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1">
        <item x="6"/>
        <item x="5"/>
        <item x="4"/>
        <item x="3"/>
        <item x="9"/>
        <item x="1"/>
        <item x="0"/>
        <item x="7"/>
        <item x="2"/>
        <item x="8"/>
        <item t="default"/>
      </items>
    </pivotField>
    <pivotField showAll="0"/>
    <pivotField showAll="0"/>
    <pivotField showAll="0"/>
  </pivotFields>
  <rowFields count="1">
    <field x="56"/>
  </rowFields>
  <rowItems count="11">
    <i>
      <x/>
    </i>
    <i>
      <x v="1"/>
    </i>
    <i>
      <x v="2"/>
    </i>
    <i>
      <x v="3"/>
    </i>
    <i>
      <x v="4"/>
    </i>
    <i>
      <x v="5"/>
    </i>
    <i>
      <x v="6"/>
    </i>
    <i>
      <x v="7"/>
    </i>
    <i>
      <x v="8"/>
    </i>
    <i>
      <x v="9"/>
    </i>
    <i t="grand">
      <x/>
    </i>
  </rowItems>
  <colFields count="1">
    <field x="0"/>
  </colFields>
  <colItems count="1">
    <i>
      <x v="1"/>
    </i>
  </colItems>
  <dataFields count="1">
    <dataField name="Antal av Index8" fld="5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5.xml><?xml version="1.0" encoding="utf-8"?>
<pivotTableDefinition xmlns="http://schemas.openxmlformats.org/spreadsheetml/2006/main" xmlns:mc="http://schemas.openxmlformats.org/markup-compatibility/2006" xmlns:xr="http://schemas.microsoft.com/office/spreadsheetml/2014/revision" mc:Ignorable="xr" xr:uid="{F0982A02-C7D4-4C8A-A23D-DE2AC1C0746B}" name="Pivottabell92"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62:K265"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2">
    <i>
      <x v="5"/>
    </i>
    <i t="grand">
      <x/>
    </i>
  </rowItems>
  <colFields count="1">
    <field x="0"/>
  </colFields>
  <colItems count="1">
    <i>
      <x v="1"/>
    </i>
  </colItems>
  <dataFields count="1">
    <dataField name="Medel av F43" fld="48" subtotal="average" baseField="0" baseItem="0"/>
  </dataFields>
  <formats count="2">
    <format dxfId="53">
      <pivotArea outline="0" collapsedLevelsAreSubtotals="1" fieldPosition="0"/>
    </format>
    <format dxfId="5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6.xml><?xml version="1.0" encoding="utf-8"?>
<pivotTableDefinition xmlns="http://schemas.openxmlformats.org/spreadsheetml/2006/main" xmlns:mc="http://schemas.openxmlformats.org/markup-compatibility/2006" xmlns:xr="http://schemas.microsoft.com/office/spreadsheetml/2014/revision" mc:Ignorable="xr" xr:uid="{67587A3C-9D80-4E6A-879E-45F426D14D29}" name="Pivottabell43"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18:C125"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0"/>
        <item x="1"/>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6">
    <i>
      <x/>
    </i>
    <i>
      <x v="4"/>
    </i>
    <i>
      <x v="5"/>
    </i>
    <i>
      <x v="6"/>
    </i>
    <i>
      <x v="8"/>
    </i>
    <i t="grand">
      <x/>
    </i>
  </rowItems>
  <colFields count="1">
    <field x="0"/>
  </colFields>
  <colItems count="1">
    <i>
      <x v="1"/>
    </i>
  </colItems>
  <dataFields count="1">
    <dataField name="Antal av F19" fld="24" subtotal="count" baseField="2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7.xml><?xml version="1.0" encoding="utf-8"?>
<pivotTableDefinition xmlns="http://schemas.openxmlformats.org/spreadsheetml/2006/main" xmlns:mc="http://schemas.openxmlformats.org/markup-compatibility/2006" xmlns:xr="http://schemas.microsoft.com/office/spreadsheetml/2014/revision" mc:Ignorable="xr" xr:uid="{4E0221E7-CBAE-4E72-82F1-D69C3F153155}" name="Pivottabell19"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58:S65"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2"/>
        <item x="1"/>
        <item x="0"/>
        <item m="1"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6">
    <i>
      <x/>
    </i>
    <i>
      <x v="4"/>
    </i>
    <i>
      <x v="5"/>
    </i>
    <i>
      <x v="6"/>
    </i>
    <i>
      <x v="8"/>
    </i>
    <i t="grand">
      <x/>
    </i>
  </rowItems>
  <colFields count="1">
    <field x="0"/>
  </colFields>
  <colItems count="1">
    <i>
      <x v="1"/>
    </i>
  </colItems>
  <dataFields count="1">
    <dataField name="Antal av F10" fld="15" subtotal="count" baseField="1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8.xml><?xml version="1.0" encoding="utf-8"?>
<pivotTableDefinition xmlns="http://schemas.openxmlformats.org/spreadsheetml/2006/main" xmlns:mc="http://schemas.openxmlformats.org/markup-compatibility/2006" xmlns:xr="http://schemas.microsoft.com/office/spreadsheetml/2014/revision" mc:Ignorable="xr" xr:uid="{8609C329-C52D-4E3D-B9AC-6734EA8FAFDB}" name="Pivottabell63"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78:S185"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1"/>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6">
    <i>
      <x/>
    </i>
    <i>
      <x v="4"/>
    </i>
    <i>
      <x v="5"/>
    </i>
    <i>
      <x v="7"/>
    </i>
    <i>
      <x v="8"/>
    </i>
    <i t="grand">
      <x/>
    </i>
  </rowItems>
  <colFields count="1">
    <field x="0"/>
  </colFields>
  <colItems count="1">
    <i>
      <x v="1"/>
    </i>
  </colItems>
  <dataFields count="1">
    <dataField name="Antal av F30" fld="35" subtotal="count" baseField="3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9.xml><?xml version="1.0" encoding="utf-8"?>
<pivotTableDefinition xmlns="http://schemas.openxmlformats.org/spreadsheetml/2006/main" xmlns:mc="http://schemas.openxmlformats.org/markup-compatibility/2006" xmlns:xr="http://schemas.microsoft.com/office/spreadsheetml/2014/revision" mc:Ignorable="xr" xr:uid="{4D39F955-625A-4350-8F6B-01FF36019BD1}" name="Pivottabell105"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91:O30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7">
        <item x="0"/>
        <item m="1" x="14"/>
        <item x="4"/>
        <item m="1" x="15"/>
        <item x="9"/>
        <item x="1"/>
        <item x="3"/>
        <item m="1" x="10"/>
        <item m="1" x="11"/>
        <item x="2"/>
        <item m="1" x="13"/>
        <item m="1" x="12"/>
        <item x="6"/>
        <item x="5"/>
        <item x="7"/>
        <item x="8"/>
        <item t="default"/>
      </items>
    </pivotField>
    <pivotField showAll="0"/>
    <pivotField showAll="0"/>
    <pivotField showAll="0"/>
    <pivotField showAll="0"/>
  </pivotFields>
  <rowFields count="1">
    <field x="55"/>
  </rowFields>
  <rowItems count="11">
    <i>
      <x/>
    </i>
    <i>
      <x v="2"/>
    </i>
    <i>
      <x v="4"/>
    </i>
    <i>
      <x v="5"/>
    </i>
    <i>
      <x v="6"/>
    </i>
    <i>
      <x v="9"/>
    </i>
    <i>
      <x v="12"/>
    </i>
    <i>
      <x v="13"/>
    </i>
    <i>
      <x v="14"/>
    </i>
    <i>
      <x v="15"/>
    </i>
    <i t="grand">
      <x/>
    </i>
  </rowItems>
  <colFields count="1">
    <field x="0"/>
  </colFields>
  <colItems count="1">
    <i>
      <x v="1"/>
    </i>
  </colItems>
  <dataFields count="1">
    <dataField name="Medel av Index7" fld="55" subtotal="average" baseField="0" baseItem="0"/>
  </dataFields>
  <formats count="2">
    <format dxfId="55">
      <pivotArea outline="0" collapsedLevelsAreSubtotals="1" fieldPosition="0"/>
    </format>
    <format dxfId="5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28FE45-1EDE-4726-991B-AF8235B0803B}" name="Pivottabell13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30:C53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8"/>
  </rowFields>
  <rowItems count="2">
    <i>
      <x v="5"/>
    </i>
    <i t="grand">
      <x/>
    </i>
  </rowItems>
  <colFields count="1">
    <field x="0"/>
  </colFields>
  <colItems count="1">
    <i>
      <x v="1"/>
    </i>
  </colItems>
  <dataFields count="1">
    <dataField name="Antal av F43" fld="4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583425BF-FB42-4EBD-9D91-BBF5D6B9A07A}" name="Pivottabell4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46:K155"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2"/>
        <item x="3"/>
        <item x="0"/>
        <item x="6"/>
        <item x="5"/>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8">
    <i>
      <x/>
    </i>
    <i>
      <x v="1"/>
    </i>
    <i>
      <x v="2"/>
    </i>
    <i>
      <x v="3"/>
    </i>
    <i>
      <x v="4"/>
    </i>
    <i>
      <x v="5"/>
    </i>
    <i>
      <x v="6"/>
    </i>
    <i t="grand">
      <x/>
    </i>
  </rowItems>
  <colFields count="1">
    <field x="0"/>
  </colFields>
  <colItems count="1">
    <i>
      <x v="1"/>
    </i>
  </colItems>
  <dataFields count="1">
    <dataField name="Medel av F11" fld="16" subtotal="average" baseField="0" baseItem="0"/>
  </dataFields>
  <formats count="2">
    <format dxfId="132">
      <pivotArea collapsedLevelsAreSubtotals="1" fieldPosition="0">
        <references count="1">
          <reference field="16" count="0"/>
        </references>
      </pivotArea>
    </format>
    <format dxfId="13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0.xml><?xml version="1.0" encoding="utf-8"?>
<pivotTableDefinition xmlns="http://schemas.openxmlformats.org/spreadsheetml/2006/main" xmlns:mc="http://schemas.openxmlformats.org/markup-compatibility/2006" xmlns:xr="http://schemas.microsoft.com/office/spreadsheetml/2014/revision" mc:Ignorable="xr" xr:uid="{621969CF-261A-443B-BB9F-0224A02EA698}" name="Pivottabell25"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70:AA7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0"/>
        <item m="1" x="6"/>
        <item m="1" x="8"/>
        <item m="1" x="7"/>
        <item x="4"/>
        <item x="1"/>
        <item x="2"/>
        <item m="1"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6">
    <i>
      <x/>
    </i>
    <i>
      <x v="4"/>
    </i>
    <i>
      <x v="5"/>
    </i>
    <i>
      <x v="6"/>
    </i>
    <i>
      <x v="8"/>
    </i>
    <i t="grand">
      <x/>
    </i>
  </rowItems>
  <colFields count="1">
    <field x="0"/>
  </colFields>
  <colItems count="1">
    <i>
      <x v="1"/>
    </i>
  </colItems>
  <dataFields count="1">
    <dataField name="Medel av F12" fld="17" subtotal="average" baseField="18" baseItem="0"/>
  </dataFields>
  <formats count="2">
    <format dxfId="57">
      <pivotArea outline="0" collapsedLevelsAreSubtotals="1" fieldPosition="0"/>
    </format>
    <format dxfId="5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1.xml><?xml version="1.0" encoding="utf-8"?>
<pivotTableDefinition xmlns="http://schemas.openxmlformats.org/spreadsheetml/2006/main" xmlns:mc="http://schemas.openxmlformats.org/markup-compatibility/2006" xmlns:xr="http://schemas.microsoft.com/office/spreadsheetml/2014/revision" mc:Ignorable="xr" xr:uid="{08C70DC6-0728-4C37-ADDE-22BB34FE08A1}" name="Pivottabell53"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54:K161"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0"/>
        <item x="1"/>
        <item x="3"/>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6">
    <i>
      <x/>
    </i>
    <i>
      <x v="4"/>
    </i>
    <i>
      <x v="5"/>
    </i>
    <i>
      <x v="6"/>
    </i>
    <i>
      <x v="8"/>
    </i>
    <i t="grand">
      <x/>
    </i>
  </rowItems>
  <colFields count="1">
    <field x="0"/>
  </colFields>
  <colItems count="1">
    <i>
      <x v="1"/>
    </i>
  </colItems>
  <dataFields count="1">
    <dataField name="Medel av F25" fld="30" subtotal="average" baseField="31" baseItem="0"/>
  </dataFields>
  <formats count="2">
    <format dxfId="59">
      <pivotArea outline="0" collapsedLevelsAreSubtotals="1" fieldPosition="0"/>
    </format>
    <format dxfId="5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2.xml><?xml version="1.0" encoding="utf-8"?>
<pivotTableDefinition xmlns="http://schemas.openxmlformats.org/spreadsheetml/2006/main" xmlns:mc="http://schemas.openxmlformats.org/markup-compatibility/2006" xmlns:xr="http://schemas.microsoft.com/office/spreadsheetml/2014/revision" mc:Ignorable="xr" xr:uid="{A7005720-9487-43A3-8FF4-FD2F8A1088EB}" name="Pivottabell15"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34:S42"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axis="axisRow" dataField="1" showAll="0">
      <items count="11">
        <item x="0"/>
        <item m="1" x="7"/>
        <item m="1" x="9"/>
        <item m="1" x="8"/>
        <item x="5"/>
        <item x="1"/>
        <item x="2"/>
        <item m="1" x="6"/>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7">
    <i>
      <x/>
    </i>
    <i>
      <x v="4"/>
    </i>
    <i>
      <x v="5"/>
    </i>
    <i>
      <x v="6"/>
    </i>
    <i>
      <x v="8"/>
    </i>
    <i>
      <x v="9"/>
    </i>
    <i t="grand">
      <x/>
    </i>
  </rowItems>
  <colFields count="1">
    <field x="0"/>
  </colFields>
  <colItems count="1">
    <i>
      <x v="1"/>
    </i>
  </colItems>
  <dataFields count="1">
    <dataField name="Antal av F6"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3.xml><?xml version="1.0" encoding="utf-8"?>
<pivotTableDefinition xmlns="http://schemas.openxmlformats.org/spreadsheetml/2006/main" xmlns:mc="http://schemas.openxmlformats.org/markup-compatibility/2006" xmlns:xr="http://schemas.microsoft.com/office/spreadsheetml/2014/revision" mc:Ignorable="xr" xr:uid="{B244D854-713E-43EA-8677-9A98D4FE6FF9}" name="Pivottabell95"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X274:AY286"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sortType="ascending">
      <items count="17">
        <item x="0"/>
        <item x="6"/>
        <item m="1" x="14"/>
        <item m="1" x="13"/>
        <item x="3"/>
        <item x="2"/>
        <item m="1" x="10"/>
        <item x="4"/>
        <item m="1" x="11"/>
        <item x="9"/>
        <item x="5"/>
        <item m="1" x="15"/>
        <item m="1" x="12"/>
        <item x="7"/>
        <item x="8"/>
        <item x="1"/>
        <item t="default"/>
      </items>
    </pivotField>
    <pivotField showAll="0"/>
    <pivotField showAll="0"/>
    <pivotField showAll="0"/>
    <pivotField showAll="0"/>
    <pivotField showAll="0"/>
    <pivotField showAll="0"/>
    <pivotField showAll="0"/>
  </pivotFields>
  <rowFields count="1">
    <field x="52"/>
  </rowFields>
  <rowItems count="11">
    <i>
      <x/>
    </i>
    <i>
      <x v="1"/>
    </i>
    <i>
      <x v="4"/>
    </i>
    <i>
      <x v="5"/>
    </i>
    <i>
      <x v="7"/>
    </i>
    <i>
      <x v="9"/>
    </i>
    <i>
      <x v="10"/>
    </i>
    <i>
      <x v="13"/>
    </i>
    <i>
      <x v="14"/>
    </i>
    <i>
      <x v="15"/>
    </i>
    <i t="grand">
      <x/>
    </i>
  </rowItems>
  <colFields count="1">
    <field x="0"/>
  </colFields>
  <colItems count="1">
    <i>
      <x v="1"/>
    </i>
  </colItems>
  <dataFields count="1">
    <dataField name="Antal av Index4" fld="5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4.xml><?xml version="1.0" encoding="utf-8"?>
<pivotTableDefinition xmlns="http://schemas.openxmlformats.org/spreadsheetml/2006/main" xmlns:mc="http://schemas.openxmlformats.org/markup-compatibility/2006" xmlns:xr="http://schemas.microsoft.com/office/spreadsheetml/2014/revision" mc:Ignorable="xr" xr:uid="{04315765-9E51-419E-8D60-6F8F51CBB3A5}" name="Pivottabell29"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82:K8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0"/>
        <item m="1" x="6"/>
        <item m="1" x="8"/>
        <item m="1" x="7"/>
        <item x="4"/>
        <item x="1"/>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6">
    <i>
      <x/>
    </i>
    <i>
      <x v="4"/>
    </i>
    <i>
      <x v="5"/>
    </i>
    <i>
      <x v="7"/>
    </i>
    <i>
      <x v="8"/>
    </i>
    <i t="grand">
      <x/>
    </i>
  </rowItems>
  <colFields count="1">
    <field x="0"/>
  </colFields>
  <colItems count="1">
    <i>
      <x v="1"/>
    </i>
  </colItems>
  <dataFields count="1">
    <dataField name="Medel av F13" fld="18" subtotal="average" baseField="19" baseItem="0"/>
  </dataFields>
  <formats count="2">
    <format dxfId="61">
      <pivotArea outline="0" collapsedLevelsAreSubtotals="1" fieldPosition="0"/>
    </format>
    <format dxfId="6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5.xml><?xml version="1.0" encoding="utf-8"?>
<pivotTableDefinition xmlns="http://schemas.openxmlformats.org/spreadsheetml/2006/main" xmlns:mc="http://schemas.openxmlformats.org/markup-compatibility/2006" xmlns:xr="http://schemas.microsoft.com/office/spreadsheetml/2014/revision" mc:Ignorable="xr" xr:uid="{F8529396-D3C7-4ED2-8B32-A8F46F3BB457}" name="Pivottabell36"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94:K102"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x="5"/>
        <item x="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7">
    <i>
      <x/>
    </i>
    <i>
      <x v="1"/>
    </i>
    <i>
      <x v="2"/>
    </i>
    <i>
      <x v="3"/>
    </i>
    <i>
      <x v="4"/>
    </i>
    <i>
      <x v="5"/>
    </i>
    <i t="grand">
      <x/>
    </i>
  </rowItems>
  <colFields count="1">
    <field x="0"/>
  </colFields>
  <colItems count="1">
    <i>
      <x v="1"/>
    </i>
  </colItems>
  <dataFields count="1">
    <dataField name="Medel av F15" fld="20" subtotal="average" baseField="21" baseItem="0"/>
  </dataFields>
  <formats count="2">
    <format dxfId="63">
      <pivotArea outline="0" collapsedLevelsAreSubtotals="1" fieldPosition="0"/>
    </format>
    <format dxfId="6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6.xml><?xml version="1.0" encoding="utf-8"?>
<pivotTableDefinition xmlns="http://schemas.openxmlformats.org/spreadsheetml/2006/main" xmlns:mc="http://schemas.openxmlformats.org/markup-compatibility/2006" xmlns:xr="http://schemas.microsoft.com/office/spreadsheetml/2014/revision" mc:Ignorable="xr" xr:uid="{4BC61815-FDC1-4277-B7AA-75D760ADB8FB}" name="Pivottabell42"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18:S126"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0"/>
        <item x="2"/>
        <item x="3"/>
        <item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7">
    <i>
      <x/>
    </i>
    <i>
      <x v="1"/>
    </i>
    <i>
      <x v="2"/>
    </i>
    <i>
      <x v="3"/>
    </i>
    <i>
      <x v="4"/>
    </i>
    <i>
      <x v="5"/>
    </i>
    <i t="grand">
      <x/>
    </i>
  </rowItems>
  <colFields count="1">
    <field x="0"/>
  </colFields>
  <colItems count="1">
    <i>
      <x v="1"/>
    </i>
  </colItems>
  <dataFields count="1">
    <dataField name="Antal av F20" fld="25" subtotal="count" baseField="2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7.xml><?xml version="1.0" encoding="utf-8"?>
<pivotTableDefinition xmlns="http://schemas.openxmlformats.org/spreadsheetml/2006/main" xmlns:mc="http://schemas.openxmlformats.org/markup-compatibility/2006" xmlns:xr="http://schemas.microsoft.com/office/spreadsheetml/2014/revision" mc:Ignorable="xr" xr:uid="{07FDB437-3694-4A0B-9E40-D5C0CC9A45F0}" name="Pivottabell34"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94:S101"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1"/>
        <item x="2"/>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6">
    <i>
      <x/>
    </i>
    <i>
      <x v="4"/>
    </i>
    <i>
      <x v="5"/>
    </i>
    <i>
      <x v="6"/>
    </i>
    <i>
      <x v="8"/>
    </i>
    <i t="grand">
      <x/>
    </i>
  </rowItems>
  <colFields count="1">
    <field x="0"/>
  </colFields>
  <colItems count="1">
    <i>
      <x v="1"/>
    </i>
  </colItems>
  <dataFields count="1">
    <dataField name="Antal av F16" fld="21" subtotal="count" baseField="2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8.xml><?xml version="1.0" encoding="utf-8"?>
<pivotTableDefinition xmlns="http://schemas.openxmlformats.org/spreadsheetml/2006/main" xmlns:mc="http://schemas.openxmlformats.org/markup-compatibility/2006" xmlns:xr="http://schemas.microsoft.com/office/spreadsheetml/2014/revision" mc:Ignorable="xr" xr:uid="{10E8E502-C7E9-4BC4-B6E1-C2ED5CB67F4E}" name="Pivottabell26"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70:S7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0"/>
        <item m="1" x="6"/>
        <item m="1" x="8"/>
        <item m="1" x="7"/>
        <item x="4"/>
        <item x="1"/>
        <item x="2"/>
        <item m="1"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6">
    <i>
      <x/>
    </i>
    <i>
      <x v="4"/>
    </i>
    <i>
      <x v="5"/>
    </i>
    <i>
      <x v="6"/>
    </i>
    <i>
      <x v="8"/>
    </i>
    <i t="grand">
      <x/>
    </i>
  </rowItems>
  <colFields count="1">
    <field x="0"/>
  </colFields>
  <colItems count="1">
    <i>
      <x v="1"/>
    </i>
  </colItems>
  <dataFields count="1">
    <dataField name="Antal av F12" fld="17" subtotal="count" baseField="1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9.xml><?xml version="1.0" encoding="utf-8"?>
<pivotTableDefinition xmlns="http://schemas.openxmlformats.org/spreadsheetml/2006/main" xmlns:mc="http://schemas.openxmlformats.org/markup-compatibility/2006" xmlns:xr="http://schemas.microsoft.com/office/spreadsheetml/2014/revision" mc:Ignorable="xr" xr:uid="{9E5DDC1A-2A48-4D14-866C-705D1DAB9548}" name="Pivottabell91"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2:C265"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2">
    <i>
      <x v="5"/>
    </i>
    <i t="grand">
      <x/>
    </i>
  </rowItems>
  <colFields count="1">
    <field x="0"/>
  </colFields>
  <colItems count="1">
    <i>
      <x v="1"/>
    </i>
  </colItems>
  <dataFields count="1">
    <dataField name="Antal av F43" fld="48" subtotal="count" baseField="4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E48255BE-E0E5-4F0A-AFBF-226892843EDF}" name="Pivottabell55"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06:K214"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2"/>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7">
    <i>
      <x/>
    </i>
    <i>
      <x v="1"/>
    </i>
    <i>
      <x v="2"/>
    </i>
    <i>
      <x v="3"/>
    </i>
    <i>
      <x v="4"/>
    </i>
    <i>
      <x v="5"/>
    </i>
    <i t="grand">
      <x/>
    </i>
  </rowItems>
  <colFields count="1">
    <field x="0"/>
  </colFields>
  <colItems count="1">
    <i>
      <x v="1"/>
    </i>
  </colItems>
  <dataFields count="1">
    <dataField name="Medel av F16" fld="21" subtotal="average" baseField="0" baseItem="0"/>
  </dataFields>
  <formats count="2">
    <format dxfId="134">
      <pivotArea collapsedLevelsAreSubtotals="1" fieldPosition="0">
        <references count="1">
          <reference field="21" count="0"/>
        </references>
      </pivotArea>
    </format>
    <format dxfId="13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0.xml><?xml version="1.0" encoding="utf-8"?>
<pivotTableDefinition xmlns="http://schemas.openxmlformats.org/spreadsheetml/2006/main" xmlns:mc="http://schemas.openxmlformats.org/markup-compatibility/2006" xmlns:xr="http://schemas.microsoft.com/office/spreadsheetml/2014/revision" mc:Ignorable="xr" xr:uid="{1ABF1FBE-3553-4638-8CB9-2ECA452EE05E}" name="Pivottabell44"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18:K125"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0"/>
        <item x="1"/>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6">
    <i>
      <x/>
    </i>
    <i>
      <x v="4"/>
    </i>
    <i>
      <x v="5"/>
    </i>
    <i>
      <x v="6"/>
    </i>
    <i>
      <x v="8"/>
    </i>
    <i t="grand">
      <x/>
    </i>
  </rowItems>
  <colFields count="1">
    <field x="0"/>
  </colFields>
  <colItems count="1">
    <i>
      <x v="1"/>
    </i>
  </colItems>
  <dataFields count="1">
    <dataField name="Medel av F19" fld="24" subtotal="average" baseField="25" baseItem="0"/>
  </dataFields>
  <formats count="2">
    <format dxfId="65">
      <pivotArea outline="0" collapsedLevelsAreSubtotals="1" fieldPosition="0"/>
    </format>
    <format dxfId="6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1.xml><?xml version="1.0" encoding="utf-8"?>
<pivotTableDefinition xmlns="http://schemas.openxmlformats.org/spreadsheetml/2006/main" xmlns:mc="http://schemas.openxmlformats.org/markup-compatibility/2006" xmlns:xr="http://schemas.microsoft.com/office/spreadsheetml/2014/revision" mc:Ignorable="xr" xr:uid="{74FFC9F1-8442-4677-A228-7F2B940FC4CA}" name="Pivottabell109"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L291:AM378"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133">
        <item x="7"/>
        <item x="57"/>
        <item x="20"/>
        <item x="12"/>
        <item x="4"/>
        <item x="1"/>
        <item x="48"/>
        <item x="3"/>
        <item x="36"/>
        <item x="29"/>
        <item m="1" x="85"/>
        <item x="44"/>
        <item m="1" x="123"/>
        <item m="1" x="86"/>
        <item m="1" x="87"/>
        <item m="1" x="88"/>
        <item x="30"/>
        <item x="50"/>
        <item x="14"/>
        <item m="1" x="89"/>
        <item x="24"/>
        <item x="54"/>
        <item m="1" x="90"/>
        <item x="41"/>
        <item m="1" x="91"/>
        <item x="8"/>
        <item m="1" x="92"/>
        <item m="1" x="128"/>
        <item x="18"/>
        <item x="27"/>
        <item m="1" x="93"/>
        <item m="1" x="122"/>
        <item m="1" x="94"/>
        <item m="1" x="95"/>
        <item m="1" x="124"/>
        <item m="1" x="106"/>
        <item m="1" x="96"/>
        <item x="25"/>
        <item m="1" x="97"/>
        <item m="1" x="98"/>
        <item m="1" x="99"/>
        <item x="59"/>
        <item x="84"/>
        <item m="1" x="104"/>
        <item m="1" x="118"/>
        <item x="62"/>
        <item x="43"/>
        <item x="40"/>
        <item x="31"/>
        <item m="1" x="111"/>
        <item x="16"/>
        <item x="9"/>
        <item m="1" x="112"/>
        <item x="58"/>
        <item x="76"/>
        <item x="70"/>
        <item x="46"/>
        <item x="72"/>
        <item m="1" x="129"/>
        <item x="65"/>
        <item m="1" x="100"/>
        <item x="21"/>
        <item m="1" x="101"/>
        <item x="11"/>
        <item m="1" x="102"/>
        <item m="1" x="103"/>
        <item x="17"/>
        <item m="1" x="114"/>
        <item x="66"/>
        <item x="28"/>
        <item m="1" x="105"/>
        <item x="60"/>
        <item m="1" x="126"/>
        <item m="1" x="131"/>
        <item m="1" x="119"/>
        <item m="1" x="107"/>
        <item m="1" x="108"/>
        <item x="35"/>
        <item m="1" x="109"/>
        <item x="81"/>
        <item m="1" x="110"/>
        <item x="64"/>
        <item m="1" x="125"/>
        <item x="82"/>
        <item m="1" x="113"/>
        <item x="83"/>
        <item x="67"/>
        <item x="38"/>
        <item m="1" x="115"/>
        <item m="1" x="116"/>
        <item m="1" x="117"/>
        <item x="69"/>
        <item x="22"/>
        <item m="1" x="130"/>
        <item x="55"/>
        <item m="1" x="120"/>
        <item m="1" x="121"/>
        <item x="6"/>
        <item m="1" x="127"/>
        <item x="33"/>
        <item x="0"/>
        <item x="2"/>
        <item x="5"/>
        <item x="10"/>
        <item x="13"/>
        <item x="15"/>
        <item x="19"/>
        <item x="23"/>
        <item x="26"/>
        <item x="32"/>
        <item x="34"/>
        <item x="37"/>
        <item x="39"/>
        <item x="42"/>
        <item x="45"/>
        <item x="47"/>
        <item x="49"/>
        <item x="51"/>
        <item x="52"/>
        <item x="53"/>
        <item x="56"/>
        <item x="61"/>
        <item x="63"/>
        <item x="68"/>
        <item x="71"/>
        <item x="73"/>
        <item x="74"/>
        <item x="75"/>
        <item x="77"/>
        <item x="78"/>
        <item x="79"/>
        <item x="80"/>
        <item t="default"/>
      </items>
    </pivotField>
    <pivotField showAll="0"/>
    <pivotField showAll="0"/>
  </pivotFields>
  <rowFields count="1">
    <field x="57"/>
  </rowFields>
  <rowItems count="86">
    <i>
      <x/>
    </i>
    <i>
      <x v="1"/>
    </i>
    <i>
      <x v="2"/>
    </i>
    <i>
      <x v="3"/>
    </i>
    <i>
      <x v="4"/>
    </i>
    <i>
      <x v="5"/>
    </i>
    <i>
      <x v="6"/>
    </i>
    <i>
      <x v="7"/>
    </i>
    <i>
      <x v="8"/>
    </i>
    <i>
      <x v="9"/>
    </i>
    <i>
      <x v="11"/>
    </i>
    <i>
      <x v="16"/>
    </i>
    <i>
      <x v="17"/>
    </i>
    <i>
      <x v="18"/>
    </i>
    <i>
      <x v="20"/>
    </i>
    <i>
      <x v="21"/>
    </i>
    <i>
      <x v="23"/>
    </i>
    <i>
      <x v="25"/>
    </i>
    <i>
      <x v="28"/>
    </i>
    <i>
      <x v="29"/>
    </i>
    <i>
      <x v="37"/>
    </i>
    <i>
      <x v="41"/>
    </i>
    <i>
      <x v="42"/>
    </i>
    <i>
      <x v="45"/>
    </i>
    <i>
      <x v="46"/>
    </i>
    <i>
      <x v="47"/>
    </i>
    <i>
      <x v="48"/>
    </i>
    <i>
      <x v="50"/>
    </i>
    <i>
      <x v="51"/>
    </i>
    <i>
      <x v="53"/>
    </i>
    <i>
      <x v="54"/>
    </i>
    <i>
      <x v="55"/>
    </i>
    <i>
      <x v="56"/>
    </i>
    <i>
      <x v="57"/>
    </i>
    <i>
      <x v="59"/>
    </i>
    <i>
      <x v="61"/>
    </i>
    <i>
      <x v="63"/>
    </i>
    <i>
      <x v="66"/>
    </i>
    <i>
      <x v="68"/>
    </i>
    <i>
      <x v="69"/>
    </i>
    <i>
      <x v="71"/>
    </i>
    <i>
      <x v="77"/>
    </i>
    <i>
      <x v="79"/>
    </i>
    <i>
      <x v="81"/>
    </i>
    <i>
      <x v="83"/>
    </i>
    <i>
      <x v="85"/>
    </i>
    <i>
      <x v="86"/>
    </i>
    <i>
      <x v="87"/>
    </i>
    <i>
      <x v="91"/>
    </i>
    <i>
      <x v="92"/>
    </i>
    <i>
      <x v="94"/>
    </i>
    <i>
      <x v="97"/>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t="grand">
      <x/>
    </i>
  </rowItems>
  <colFields count="1">
    <field x="0"/>
  </colFields>
  <colItems count="1">
    <i>
      <x v="1"/>
    </i>
  </colItems>
  <dataFields count="1">
    <dataField name="Antal av Index9" fld="5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2.xml><?xml version="1.0" encoding="utf-8"?>
<pivotTableDefinition xmlns="http://schemas.openxmlformats.org/spreadsheetml/2006/main" xmlns:mc="http://schemas.openxmlformats.org/markup-compatibility/2006" xmlns:xr="http://schemas.microsoft.com/office/spreadsheetml/2014/revision" mc:Ignorable="xr" xr:uid="{F1C8C750-A10F-4BF6-A7DA-0F515E8B16DF}" name="Pivottabell69"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02:K20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m="1" x="6"/>
        <item m="1" x="8"/>
        <item m="1" x="7"/>
        <item x="2"/>
        <item x="1"/>
        <item m="1" x="5"/>
        <item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6">
    <i>
      <x/>
    </i>
    <i>
      <x v="4"/>
    </i>
    <i>
      <x v="5"/>
    </i>
    <i>
      <x v="7"/>
    </i>
    <i>
      <x v="8"/>
    </i>
    <i t="grand">
      <x/>
    </i>
  </rowItems>
  <colFields count="1">
    <field x="0"/>
  </colFields>
  <colItems count="1">
    <i>
      <x v="1"/>
    </i>
  </colItems>
  <dataFields count="1">
    <dataField name="Medel av F33" fld="38" subtotal="average" baseField="39" baseItem="0"/>
  </dataFields>
  <formats count="2">
    <format dxfId="67">
      <pivotArea outline="0" collapsedLevelsAreSubtotals="1" fieldPosition="0"/>
    </format>
    <format dxfId="6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3.xml><?xml version="1.0" encoding="utf-8"?>
<pivotTableDefinition xmlns="http://schemas.openxmlformats.org/spreadsheetml/2006/main" xmlns:mc="http://schemas.openxmlformats.org/markup-compatibility/2006" xmlns:xr="http://schemas.microsoft.com/office/spreadsheetml/2014/revision" mc:Ignorable="xr" xr:uid="{AA13A89D-0496-4C42-A07C-84C799A76655}" name="Pivottabell93"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274:AA374"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175">
        <item x="10"/>
        <item x="18"/>
        <item x="69"/>
        <item x="67"/>
        <item x="77"/>
        <item x="28"/>
        <item x="22"/>
        <item x="27"/>
        <item x="54"/>
        <item x="84"/>
        <item x="0"/>
        <item x="33"/>
        <item x="86"/>
        <item x="30"/>
        <item m="1" x="146"/>
        <item m="1" x="139"/>
        <item x="20"/>
        <item x="79"/>
        <item x="37"/>
        <item m="1" x="160"/>
        <item m="1" x="163"/>
        <item x="53"/>
        <item x="24"/>
        <item x="21"/>
        <item m="1" x="110"/>
        <item x="8"/>
        <item x="88"/>
        <item x="92"/>
        <item m="1" x="124"/>
        <item x="25"/>
        <item m="1" x="130"/>
        <item x="72"/>
        <item x="70"/>
        <item m="1" x="125"/>
        <item m="1" x="161"/>
        <item x="16"/>
        <item x="19"/>
        <item x="44"/>
        <item x="87"/>
        <item m="1" x="128"/>
        <item x="3"/>
        <item x="93"/>
        <item m="1" x="118"/>
        <item x="23"/>
        <item m="1" x="115"/>
        <item x="4"/>
        <item x="34"/>
        <item m="1" x="151"/>
        <item m="1" x="136"/>
        <item m="1" x="150"/>
        <item x="36"/>
        <item x="59"/>
        <item m="1" x="173"/>
        <item x="90"/>
        <item x="68"/>
        <item m="1" x="142"/>
        <item m="1" x="158"/>
        <item x="17"/>
        <item x="31"/>
        <item m="1" x="171"/>
        <item m="1" x="117"/>
        <item m="1" x="135"/>
        <item x="12"/>
        <item x="29"/>
        <item m="1" x="152"/>
        <item x="32"/>
        <item m="1" x="104"/>
        <item x="2"/>
        <item x="64"/>
        <item m="1" x="133"/>
        <item m="1" x="108"/>
        <item x="48"/>
        <item x="40"/>
        <item x="26"/>
        <item x="89"/>
        <item x="91"/>
        <item m="1" x="103"/>
        <item m="1" x="127"/>
        <item m="1" x="134"/>
        <item x="95"/>
        <item x="11"/>
        <item x="61"/>
        <item m="1" x="114"/>
        <item x="7"/>
        <item x="39"/>
        <item m="1" x="101"/>
        <item x="52"/>
        <item m="1" x="147"/>
        <item m="1" x="155"/>
        <item x="96"/>
        <item m="1" x="120"/>
        <item x="76"/>
        <item x="55"/>
        <item m="1" x="149"/>
        <item m="1" x="169"/>
        <item x="41"/>
        <item x="51"/>
        <item x="65"/>
        <item x="80"/>
        <item m="1" x="159"/>
        <item m="1" x="148"/>
        <item m="1" x="99"/>
        <item m="1" x="143"/>
        <item x="56"/>
        <item x="66"/>
        <item x="73"/>
        <item m="1" x="98"/>
        <item x="97"/>
        <item m="1" x="131"/>
        <item m="1" x="138"/>
        <item m="1" x="112"/>
        <item m="1" x="111"/>
        <item x="1"/>
        <item x="14"/>
        <item x="5"/>
        <item m="1" x="168"/>
        <item m="1" x="154"/>
        <item x="85"/>
        <item m="1" x="102"/>
        <item m="1" x="116"/>
        <item x="46"/>
        <item x="58"/>
        <item m="1" x="156"/>
        <item m="1" x="105"/>
        <item m="1" x="145"/>
        <item x="82"/>
        <item m="1" x="137"/>
        <item m="1" x="109"/>
        <item m="1" x="167"/>
        <item m="1" x="140"/>
        <item m="1" x="106"/>
        <item x="47"/>
        <item x="74"/>
        <item x="35"/>
        <item x="78"/>
        <item m="1" x="170"/>
        <item m="1" x="123"/>
        <item m="1" x="162"/>
        <item x="38"/>
        <item x="9"/>
        <item m="1" x="107"/>
        <item x="57"/>
        <item x="49"/>
        <item x="6"/>
        <item m="1" x="164"/>
        <item m="1" x="113"/>
        <item m="1" x="119"/>
        <item m="1" x="144"/>
        <item x="62"/>
        <item x="42"/>
        <item m="1" x="100"/>
        <item m="1" x="157"/>
        <item m="1" x="172"/>
        <item x="13"/>
        <item x="50"/>
        <item x="94"/>
        <item m="1" x="129"/>
        <item m="1" x="153"/>
        <item m="1" x="132"/>
        <item x="60"/>
        <item m="1" x="121"/>
        <item x="71"/>
        <item x="63"/>
        <item m="1" x="122"/>
        <item x="43"/>
        <item x="81"/>
        <item m="1" x="166"/>
        <item m="1" x="141"/>
        <item m="1" x="126"/>
        <item m="1" x="165"/>
        <item x="45"/>
        <item x="83"/>
        <item x="15"/>
        <item x="75"/>
        <item t="default"/>
      </items>
    </pivotField>
    <pivotField showAll="0"/>
    <pivotField showAll="0"/>
    <pivotField showAll="0"/>
    <pivotField showAll="0"/>
    <pivotField showAll="0"/>
    <pivotField showAll="0"/>
    <pivotField showAll="0"/>
    <pivotField showAll="0"/>
    <pivotField showAll="0"/>
  </pivotFields>
  <rowFields count="1">
    <field x="50"/>
  </rowFields>
  <rowItems count="99">
    <i>
      <x/>
    </i>
    <i>
      <x v="1"/>
    </i>
    <i>
      <x v="2"/>
    </i>
    <i>
      <x v="3"/>
    </i>
    <i>
      <x v="4"/>
    </i>
    <i>
      <x v="5"/>
    </i>
    <i>
      <x v="6"/>
    </i>
    <i>
      <x v="7"/>
    </i>
    <i>
      <x v="8"/>
    </i>
    <i>
      <x v="9"/>
    </i>
    <i>
      <x v="10"/>
    </i>
    <i>
      <x v="11"/>
    </i>
    <i>
      <x v="12"/>
    </i>
    <i>
      <x v="13"/>
    </i>
    <i>
      <x v="16"/>
    </i>
    <i>
      <x v="17"/>
    </i>
    <i>
      <x v="18"/>
    </i>
    <i>
      <x v="21"/>
    </i>
    <i>
      <x v="22"/>
    </i>
    <i>
      <x v="23"/>
    </i>
    <i>
      <x v="25"/>
    </i>
    <i>
      <x v="26"/>
    </i>
    <i>
      <x v="27"/>
    </i>
    <i>
      <x v="29"/>
    </i>
    <i>
      <x v="31"/>
    </i>
    <i>
      <x v="32"/>
    </i>
    <i>
      <x v="35"/>
    </i>
    <i>
      <x v="36"/>
    </i>
    <i>
      <x v="37"/>
    </i>
    <i>
      <x v="38"/>
    </i>
    <i>
      <x v="40"/>
    </i>
    <i>
      <x v="41"/>
    </i>
    <i>
      <x v="43"/>
    </i>
    <i>
      <x v="45"/>
    </i>
    <i>
      <x v="46"/>
    </i>
    <i>
      <x v="50"/>
    </i>
    <i>
      <x v="51"/>
    </i>
    <i>
      <x v="53"/>
    </i>
    <i>
      <x v="54"/>
    </i>
    <i>
      <x v="57"/>
    </i>
    <i>
      <x v="58"/>
    </i>
    <i>
      <x v="62"/>
    </i>
    <i>
      <x v="63"/>
    </i>
    <i>
      <x v="65"/>
    </i>
    <i>
      <x v="67"/>
    </i>
    <i>
      <x v="68"/>
    </i>
    <i>
      <x v="71"/>
    </i>
    <i>
      <x v="72"/>
    </i>
    <i>
      <x v="73"/>
    </i>
    <i>
      <x v="74"/>
    </i>
    <i>
      <x v="75"/>
    </i>
    <i>
      <x v="79"/>
    </i>
    <i>
      <x v="80"/>
    </i>
    <i>
      <x v="81"/>
    </i>
    <i>
      <x v="83"/>
    </i>
    <i>
      <x v="84"/>
    </i>
    <i>
      <x v="86"/>
    </i>
    <i>
      <x v="89"/>
    </i>
    <i>
      <x v="91"/>
    </i>
    <i>
      <x v="92"/>
    </i>
    <i>
      <x v="95"/>
    </i>
    <i>
      <x v="96"/>
    </i>
    <i>
      <x v="97"/>
    </i>
    <i>
      <x v="98"/>
    </i>
    <i>
      <x v="103"/>
    </i>
    <i>
      <x v="104"/>
    </i>
    <i>
      <x v="105"/>
    </i>
    <i>
      <x v="107"/>
    </i>
    <i>
      <x v="112"/>
    </i>
    <i>
      <x v="113"/>
    </i>
    <i>
      <x v="114"/>
    </i>
    <i>
      <x v="117"/>
    </i>
    <i>
      <x v="120"/>
    </i>
    <i>
      <x v="121"/>
    </i>
    <i>
      <x v="125"/>
    </i>
    <i>
      <x v="131"/>
    </i>
    <i>
      <x v="132"/>
    </i>
    <i>
      <x v="133"/>
    </i>
    <i>
      <x v="134"/>
    </i>
    <i>
      <x v="138"/>
    </i>
    <i>
      <x v="139"/>
    </i>
    <i>
      <x v="141"/>
    </i>
    <i>
      <x v="142"/>
    </i>
    <i>
      <x v="143"/>
    </i>
    <i>
      <x v="148"/>
    </i>
    <i>
      <x v="149"/>
    </i>
    <i>
      <x v="153"/>
    </i>
    <i>
      <x v="154"/>
    </i>
    <i>
      <x v="155"/>
    </i>
    <i>
      <x v="159"/>
    </i>
    <i>
      <x v="161"/>
    </i>
    <i>
      <x v="162"/>
    </i>
    <i>
      <x v="164"/>
    </i>
    <i>
      <x v="165"/>
    </i>
    <i>
      <x v="170"/>
    </i>
    <i>
      <x v="171"/>
    </i>
    <i>
      <x v="172"/>
    </i>
    <i>
      <x v="173"/>
    </i>
    <i t="grand">
      <x/>
    </i>
  </rowItems>
  <colFields count="1">
    <field x="0"/>
  </colFields>
  <colItems count="1">
    <i>
      <x v="1"/>
    </i>
  </colItems>
  <dataFields count="1">
    <dataField name="Medel av Index2" fld="50" subtotal="average" baseField="0" baseItem="0"/>
  </dataFields>
  <formats count="2">
    <format dxfId="69">
      <pivotArea outline="0" collapsedLevelsAreSubtotals="1" fieldPosition="0"/>
    </format>
    <format dxfId="6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4.xml><?xml version="1.0" encoding="utf-8"?>
<pivotTableDefinition xmlns="http://schemas.openxmlformats.org/spreadsheetml/2006/main" xmlns:mc="http://schemas.openxmlformats.org/markup-compatibility/2006" xmlns:xr="http://schemas.microsoft.com/office/spreadsheetml/2014/revision" mc:Ignorable="xr" xr:uid="{CC3ED4A5-2F4D-471C-B925-036E7D492789}" name="Pivottabell12"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2:K2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axis="axisRow" dataField="1" showAll="0">
      <items count="10">
        <item x="4"/>
        <item m="1" x="6"/>
        <item m="1" x="8"/>
        <item m="1" x="7"/>
        <item x="3"/>
        <item x="1"/>
        <item m="1" x="5"/>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6">
    <i>
      <x/>
    </i>
    <i>
      <x v="4"/>
    </i>
    <i>
      <x v="5"/>
    </i>
    <i>
      <x v="7"/>
    </i>
    <i>
      <x v="8"/>
    </i>
    <i t="grand">
      <x/>
    </i>
  </rowItems>
  <colFields count="1">
    <field x="0"/>
  </colFields>
  <colItems count="1">
    <i>
      <x v="1"/>
    </i>
  </colItems>
  <dataFields count="1">
    <dataField name="Medel av F3" fld="8" subtotal="average" baseField="0" baseItem="0"/>
  </dataFields>
  <formats count="2">
    <format dxfId="71">
      <pivotArea outline="0" collapsedLevelsAreSubtotals="1" fieldPosition="0"/>
    </format>
    <format dxfId="7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5.xml><?xml version="1.0" encoding="utf-8"?>
<pivotTableDefinition xmlns="http://schemas.openxmlformats.org/spreadsheetml/2006/main" xmlns:mc="http://schemas.openxmlformats.org/markup-compatibility/2006" xmlns:xr="http://schemas.microsoft.com/office/spreadsheetml/2014/revision" mc:Ignorable="xr" xr:uid="{D68EF804-0F97-4658-A495-52ECE47F4AA8}" name="Pivottabell65"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190:AA19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2"/>
        <item m="1" x="6"/>
        <item m="1" x="8"/>
        <item m="1" x="7"/>
        <item x="3"/>
        <item x="1"/>
        <item m="1" x="5"/>
        <item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6">
    <i>
      <x/>
    </i>
    <i>
      <x v="4"/>
    </i>
    <i>
      <x v="5"/>
    </i>
    <i>
      <x v="7"/>
    </i>
    <i>
      <x v="8"/>
    </i>
    <i t="grand">
      <x/>
    </i>
  </rowItems>
  <colFields count="1">
    <field x="0"/>
  </colFields>
  <colItems count="1">
    <i>
      <x v="1"/>
    </i>
  </colItems>
  <dataFields count="1">
    <dataField name="Medel av F32" fld="37" subtotal="average" baseField="38" baseItem="0"/>
  </dataFields>
  <formats count="2">
    <format dxfId="73">
      <pivotArea outline="0" collapsedLevelsAreSubtotals="1" fieldPosition="0"/>
    </format>
    <format dxfId="7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6.xml><?xml version="1.0" encoding="utf-8"?>
<pivotTableDefinition xmlns="http://schemas.openxmlformats.org/spreadsheetml/2006/main" xmlns:mc="http://schemas.openxmlformats.org/markup-compatibility/2006" xmlns:xr="http://schemas.microsoft.com/office/spreadsheetml/2014/revision" mc:Ignorable="xr" xr:uid="{796943E1-C69B-43F2-A6E2-73BE5E89EC5B}" name="Pivottabell47"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30:S138"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5"/>
        <item x="2"/>
        <item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7">
    <i>
      <x/>
    </i>
    <i>
      <x v="1"/>
    </i>
    <i>
      <x v="2"/>
    </i>
    <i>
      <x v="3"/>
    </i>
    <i>
      <x v="4"/>
    </i>
    <i>
      <x v="5"/>
    </i>
    <i t="grand">
      <x/>
    </i>
  </rowItems>
  <colFields count="1">
    <field x="0"/>
  </colFields>
  <colItems count="1">
    <i>
      <x v="1"/>
    </i>
  </colItems>
  <dataFields count="1">
    <dataField name="Antal av F22" fld="27" subtotal="count" baseField="2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7.xml><?xml version="1.0" encoding="utf-8"?>
<pivotTableDefinition xmlns="http://schemas.openxmlformats.org/spreadsheetml/2006/main" xmlns:mc="http://schemas.openxmlformats.org/markup-compatibility/2006" xmlns:xr="http://schemas.microsoft.com/office/spreadsheetml/2014/revision" mc:Ignorable="xr" xr:uid="{1305ED74-D9F7-4A61-8D0B-F1CF4A21B867}" name="Pivottabell21"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46:AA54"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axis="axisRow" dataField="1" showAll="0">
      <items count="7">
        <item x="4"/>
        <item x="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7">
    <i>
      <x/>
    </i>
    <i>
      <x v="1"/>
    </i>
    <i>
      <x v="2"/>
    </i>
    <i>
      <x v="3"/>
    </i>
    <i>
      <x v="4"/>
    </i>
    <i>
      <x v="5"/>
    </i>
    <i t="grand">
      <x/>
    </i>
  </rowItems>
  <colFields count="1">
    <field x="0"/>
  </colFields>
  <colItems count="1">
    <i>
      <x v="1"/>
    </i>
  </colItems>
  <dataFields count="1">
    <dataField name="Medel av F8" fld="13" subtotal="average" baseField="14" baseItem="0"/>
  </dataFields>
  <formats count="2">
    <format dxfId="75">
      <pivotArea outline="0" collapsedLevelsAreSubtotals="1" fieldPosition="0"/>
    </format>
    <format dxfId="7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8.xml><?xml version="1.0" encoding="utf-8"?>
<pivotTableDefinition xmlns="http://schemas.openxmlformats.org/spreadsheetml/2006/main" xmlns:mc="http://schemas.openxmlformats.org/markup-compatibility/2006" xmlns:xr="http://schemas.microsoft.com/office/spreadsheetml/2014/revision" mc:Ignorable="xr" xr:uid="{296650A2-A8C3-4D3B-8B54-58BA739414DC}" name="Pivottabell56"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154:AA161"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1"/>
        <item x="0"/>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6">
    <i>
      <x/>
    </i>
    <i>
      <x v="4"/>
    </i>
    <i>
      <x v="5"/>
    </i>
    <i>
      <x v="6"/>
    </i>
    <i>
      <x v="8"/>
    </i>
    <i t="grand">
      <x/>
    </i>
  </rowItems>
  <colFields count="1">
    <field x="0"/>
  </colFields>
  <colItems count="1">
    <i>
      <x v="1"/>
    </i>
  </colItems>
  <dataFields count="1">
    <dataField name="Medel av F26" fld="31" subtotal="average" baseField="32" baseItem="0"/>
  </dataFields>
  <formats count="2">
    <format dxfId="77">
      <pivotArea outline="0" collapsedLevelsAreSubtotals="1" fieldPosition="0"/>
    </format>
    <format dxfId="7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9.xml><?xml version="1.0" encoding="utf-8"?>
<pivotTableDefinition xmlns="http://schemas.openxmlformats.org/spreadsheetml/2006/main" xmlns:mc="http://schemas.openxmlformats.org/markup-compatibility/2006" xmlns:xr="http://schemas.microsoft.com/office/spreadsheetml/2014/revision" mc:Ignorable="xr" xr:uid="{E7A96755-6C8F-4B91-9ECB-70478219E835}" name="Pivottabell8"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10:AA1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axis="axisRow" dataField="1" showAll="0">
      <items count="10">
        <item x="3"/>
        <item m="1" x="6"/>
        <item m="1" x="8"/>
        <item m="1" x="7"/>
        <item x="4"/>
        <item x="1"/>
        <item x="0"/>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4"/>
    </i>
    <i>
      <x v="5"/>
    </i>
    <i>
      <x v="6"/>
    </i>
    <i>
      <x v="8"/>
    </i>
    <i t="grand">
      <x/>
    </i>
  </rowItems>
  <colFields count="1">
    <field x="0"/>
  </colFields>
  <colItems count="1">
    <i>
      <x v="1"/>
    </i>
  </colItems>
  <dataFields count="1">
    <dataField name="Medel av F2" fld="7" subtotal="average" baseField="0" baseItem="0"/>
  </dataFields>
  <formats count="2">
    <format dxfId="79">
      <pivotArea outline="0" collapsedLevelsAreSubtotals="1" fieldPosition="0"/>
    </format>
    <format dxfId="7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41AA1C62-D430-4F93-841A-09F8B5EE353E}" name="Pivottabell12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82:G485"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s>
  <rowFields count="1">
    <field x="44"/>
  </rowFields>
  <rowItems count="2">
    <i>
      <x v="5"/>
    </i>
    <i t="grand">
      <x/>
    </i>
  </rowItems>
  <colFields count="1">
    <field x="0"/>
  </colFields>
  <colItems count="1">
    <i>
      <x v="1"/>
    </i>
  </colItems>
  <dataFields count="1">
    <dataField name="Antal av F39" fld="44" subtotal="count" showDataAs="percentOfCol" baseField="0" baseItem="0" numFmtId="9"/>
  </dataFields>
  <formats count="1">
    <format dxfId="13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0.xml><?xml version="1.0" encoding="utf-8"?>
<pivotTableDefinition xmlns="http://schemas.openxmlformats.org/spreadsheetml/2006/main" xmlns:mc="http://schemas.openxmlformats.org/markup-compatibility/2006" xmlns:xr="http://schemas.microsoft.com/office/spreadsheetml/2014/revision" mc:Ignorable="xr" xr:uid="{9EAFF21C-B694-4285-B573-74A9120AC907}" name="Pivottabell60"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66:K174"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2"/>
        <item x="0"/>
        <item x="3"/>
        <item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7">
    <i>
      <x/>
    </i>
    <i>
      <x v="1"/>
    </i>
    <i>
      <x v="2"/>
    </i>
    <i>
      <x v="3"/>
    </i>
    <i>
      <x v="4"/>
    </i>
    <i>
      <x v="5"/>
    </i>
    <i t="grand">
      <x/>
    </i>
  </rowItems>
  <colFields count="1">
    <field x="0"/>
  </colFields>
  <colItems count="1">
    <i>
      <x v="1"/>
    </i>
  </colItems>
  <dataFields count="1">
    <dataField name="Medel av F27" fld="32" subtotal="average" baseField="33" baseItem="0"/>
  </dataFields>
  <formats count="2">
    <format dxfId="81">
      <pivotArea outline="0" collapsedLevelsAreSubtotals="1" fieldPosition="0"/>
    </format>
    <format dxfId="8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1.xml><?xml version="1.0" encoding="utf-8"?>
<pivotTableDefinition xmlns="http://schemas.openxmlformats.org/spreadsheetml/2006/main" xmlns:mc="http://schemas.openxmlformats.org/markup-compatibility/2006" xmlns:xr="http://schemas.microsoft.com/office/spreadsheetml/2014/revision" mc:Ignorable="xr" xr:uid="{36AE774A-7FF2-402F-AF5D-C168B4BDEFEF}" name="Pivottabell110"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J291:BK315"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29">
        <item x="7"/>
        <item x="11"/>
        <item x="18"/>
        <item x="6"/>
        <item x="9"/>
        <item x="1"/>
        <item x="3"/>
        <item x="8"/>
        <item m="1" x="23"/>
        <item x="0"/>
        <item m="1" x="22"/>
        <item m="1" x="24"/>
        <item x="12"/>
        <item x="13"/>
        <item x="10"/>
        <item m="1" x="25"/>
        <item x="14"/>
        <item m="1" x="26"/>
        <item m="1" x="27"/>
        <item x="19"/>
        <item x="15"/>
        <item x="21"/>
        <item x="2"/>
        <item x="4"/>
        <item x="5"/>
        <item x="16"/>
        <item x="17"/>
        <item x="20"/>
        <item t="default"/>
      </items>
    </pivotField>
    <pivotField showAll="0"/>
  </pivotFields>
  <rowFields count="1">
    <field x="58"/>
  </rowFields>
  <rowItems count="23">
    <i>
      <x/>
    </i>
    <i>
      <x v="1"/>
    </i>
    <i>
      <x v="2"/>
    </i>
    <i>
      <x v="3"/>
    </i>
    <i>
      <x v="4"/>
    </i>
    <i>
      <x v="5"/>
    </i>
    <i>
      <x v="6"/>
    </i>
    <i>
      <x v="7"/>
    </i>
    <i>
      <x v="9"/>
    </i>
    <i>
      <x v="12"/>
    </i>
    <i>
      <x v="13"/>
    </i>
    <i>
      <x v="14"/>
    </i>
    <i>
      <x v="16"/>
    </i>
    <i>
      <x v="19"/>
    </i>
    <i>
      <x v="20"/>
    </i>
    <i>
      <x v="21"/>
    </i>
    <i>
      <x v="22"/>
    </i>
    <i>
      <x v="23"/>
    </i>
    <i>
      <x v="24"/>
    </i>
    <i>
      <x v="25"/>
    </i>
    <i>
      <x v="26"/>
    </i>
    <i>
      <x v="27"/>
    </i>
    <i t="grand">
      <x/>
    </i>
  </rowItems>
  <colFields count="1">
    <field x="0"/>
  </colFields>
  <colItems count="1">
    <i>
      <x v="1"/>
    </i>
  </colItems>
  <dataFields count="1">
    <dataField name="Medel av Index10" fld="58" subtotal="average" baseField="0" baseItem="0"/>
  </dataFields>
  <formats count="2">
    <format dxfId="83">
      <pivotArea outline="0" collapsedLevelsAreSubtotals="1" fieldPosition="0"/>
    </format>
    <format dxfId="8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2.xml><?xml version="1.0" encoding="utf-8"?>
<pivotTableDefinition xmlns="http://schemas.openxmlformats.org/spreadsheetml/2006/main" xmlns:mc="http://schemas.openxmlformats.org/markup-compatibility/2006" xmlns:xr="http://schemas.microsoft.com/office/spreadsheetml/2014/revision" mc:Ignorable="xr" xr:uid="{EC06E691-2A04-4A4C-BA04-CDB42A23B7E5}" name="Pivottabell72"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202:AA20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m="1" x="6"/>
        <item m="1" x="8"/>
        <item m="1" x="7"/>
        <item x="2"/>
        <item x="1"/>
        <item m="1" x="5"/>
        <item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6">
    <i>
      <x/>
    </i>
    <i>
      <x v="4"/>
    </i>
    <i>
      <x v="5"/>
    </i>
    <i>
      <x v="7"/>
    </i>
    <i>
      <x v="8"/>
    </i>
    <i t="grand">
      <x/>
    </i>
  </rowItems>
  <colFields count="1">
    <field x="0"/>
  </colFields>
  <colItems count="1">
    <i>
      <x v="1"/>
    </i>
  </colItems>
  <dataFields count="1">
    <dataField name="Medel av F34" fld="39" subtotal="average" baseField="40" baseItem="0"/>
  </dataFields>
  <formats count="2">
    <format dxfId="85">
      <pivotArea outline="0" collapsedLevelsAreSubtotals="1" fieldPosition="0"/>
    </format>
    <format dxfId="8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3.xml><?xml version="1.0" encoding="utf-8"?>
<pivotTableDefinition xmlns="http://schemas.openxmlformats.org/spreadsheetml/2006/main" xmlns:mc="http://schemas.openxmlformats.org/markup-compatibility/2006" xmlns:xr="http://schemas.microsoft.com/office/spreadsheetml/2014/revision" mc:Ignorable="xr" xr:uid="{38AD27C4-6DC3-4A36-AA5A-9736B5D55B2D}" name="Pivottabell82"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238:AA241"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2">
    <i>
      <x v="5"/>
    </i>
    <i t="grand">
      <x/>
    </i>
  </rowItems>
  <colFields count="1">
    <field x="0"/>
  </colFields>
  <colItems count="1">
    <i>
      <x v="1"/>
    </i>
  </colItems>
  <dataFields count="1">
    <dataField name="Medel av F40" fld="45" subtotal="average" baseField="46" baseItem="0"/>
  </dataFields>
  <formats count="2">
    <format dxfId="87">
      <pivotArea outline="0" collapsedLevelsAreSubtotals="1" fieldPosition="0"/>
    </format>
    <format dxfId="8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4.xml><?xml version="1.0" encoding="utf-8"?>
<pivotTableDefinition xmlns="http://schemas.openxmlformats.org/spreadsheetml/2006/main" xmlns:mc="http://schemas.openxmlformats.org/markup-compatibility/2006" xmlns:xr="http://schemas.microsoft.com/office/spreadsheetml/2014/revision" mc:Ignorable="xr" xr:uid="{EE416477-9A46-49D9-B158-ED1A02E66307}" name="Pivottabell106"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91:G30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axis="axisRow" dataField="1" showAll="0">
      <items count="17">
        <item x="0"/>
        <item m="1" x="14"/>
        <item x="4"/>
        <item m="1" x="15"/>
        <item x="9"/>
        <item x="1"/>
        <item x="3"/>
        <item m="1" x="10"/>
        <item m="1" x="11"/>
        <item x="2"/>
        <item m="1" x="13"/>
        <item m="1" x="12"/>
        <item x="6"/>
        <item x="5"/>
        <item x="7"/>
        <item x="8"/>
        <item t="default"/>
      </items>
    </pivotField>
    <pivotField showAll="0"/>
    <pivotField showAll="0"/>
    <pivotField showAll="0"/>
    <pivotField showAll="0"/>
  </pivotFields>
  <rowFields count="1">
    <field x="55"/>
  </rowFields>
  <rowItems count="11">
    <i>
      <x/>
    </i>
    <i>
      <x v="2"/>
    </i>
    <i>
      <x v="4"/>
    </i>
    <i>
      <x v="5"/>
    </i>
    <i>
      <x v="6"/>
    </i>
    <i>
      <x v="9"/>
    </i>
    <i>
      <x v="12"/>
    </i>
    <i>
      <x v="13"/>
    </i>
    <i>
      <x v="14"/>
    </i>
    <i>
      <x v="15"/>
    </i>
    <i t="grand">
      <x/>
    </i>
  </rowItems>
  <colFields count="1">
    <field x="0"/>
  </colFields>
  <colItems count="1">
    <i>
      <x v="1"/>
    </i>
  </colItems>
  <dataFields count="1">
    <dataField name="Antal av Index7" fld="5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5.xml><?xml version="1.0" encoding="utf-8"?>
<pivotTableDefinition xmlns="http://schemas.openxmlformats.org/spreadsheetml/2006/main" xmlns:mc="http://schemas.openxmlformats.org/markup-compatibility/2006" xmlns:xr="http://schemas.microsoft.com/office/spreadsheetml/2014/revision" mc:Ignorable="xr" xr:uid="{131B4B8C-FB27-41BC-919F-719153A9B268}" name="Pivottabell57"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166:AA17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1"/>
        <item x="0"/>
        <item x="2"/>
        <item m="1"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6">
    <i>
      <x/>
    </i>
    <i>
      <x v="4"/>
    </i>
    <i>
      <x v="5"/>
    </i>
    <i>
      <x v="6"/>
    </i>
    <i>
      <x v="8"/>
    </i>
    <i t="grand">
      <x/>
    </i>
  </rowItems>
  <colFields count="1">
    <field x="0"/>
  </colFields>
  <colItems count="1">
    <i>
      <x v="1"/>
    </i>
  </colItems>
  <dataFields count="1">
    <dataField name="Medel av F28" fld="33" subtotal="average" baseField="34" baseItem="0"/>
  </dataFields>
  <formats count="2">
    <format dxfId="89">
      <pivotArea outline="0" collapsedLevelsAreSubtotals="1" fieldPosition="0"/>
    </format>
    <format dxfId="8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6.xml><?xml version="1.0" encoding="utf-8"?>
<pivotTableDefinition xmlns="http://schemas.openxmlformats.org/spreadsheetml/2006/main" xmlns:mc="http://schemas.openxmlformats.org/markup-compatibility/2006" xmlns:xr="http://schemas.microsoft.com/office/spreadsheetml/2014/revision" mc:Ignorable="xr" xr:uid="{757D0F4C-E5D0-4507-AA29-19FEBCC8B84B}" name="Pivottabell38"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06:C11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m="1" x="6"/>
        <item m="1" x="8"/>
        <item m="1" x="7"/>
        <item x="4"/>
        <item x="1"/>
        <item m="1" x="5"/>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4"/>
    </i>
    <i>
      <x v="5"/>
    </i>
    <i>
      <x v="7"/>
    </i>
    <i>
      <x v="8"/>
    </i>
    <i t="grand">
      <x/>
    </i>
  </rowItems>
  <colFields count="1">
    <field x="0"/>
  </colFields>
  <colItems count="1">
    <i>
      <x v="1"/>
    </i>
  </colItems>
  <dataFields count="1">
    <dataField name="Antal av F17" fld="22" subtotal="count" baseField="2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7.xml><?xml version="1.0" encoding="utf-8"?>
<pivotTableDefinition xmlns="http://schemas.openxmlformats.org/spreadsheetml/2006/main" xmlns:mc="http://schemas.openxmlformats.org/markup-compatibility/2006" xmlns:xr="http://schemas.microsoft.com/office/spreadsheetml/2014/revision" mc:Ignorable="xr" xr:uid="{0154E7AD-62D7-442C-A113-858F3065FED7}" name="Pivottabell107"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AT291:AU378"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showAll="0"/>
    <pivotField showAll="0"/>
    <pivotField showAll="0"/>
    <pivotField showAll="0"/>
    <pivotField axis="axisRow" dataField="1" showAll="0">
      <items count="133">
        <item x="7"/>
        <item x="57"/>
        <item x="20"/>
        <item x="12"/>
        <item x="4"/>
        <item x="1"/>
        <item x="48"/>
        <item x="3"/>
        <item x="36"/>
        <item x="29"/>
        <item m="1" x="85"/>
        <item x="44"/>
        <item m="1" x="123"/>
        <item m="1" x="86"/>
        <item m="1" x="87"/>
        <item m="1" x="88"/>
        <item x="30"/>
        <item x="50"/>
        <item x="14"/>
        <item m="1" x="89"/>
        <item x="24"/>
        <item x="54"/>
        <item m="1" x="90"/>
        <item x="41"/>
        <item m="1" x="91"/>
        <item x="8"/>
        <item m="1" x="92"/>
        <item m="1" x="128"/>
        <item x="18"/>
        <item x="27"/>
        <item m="1" x="93"/>
        <item m="1" x="122"/>
        <item m="1" x="94"/>
        <item m="1" x="95"/>
        <item m="1" x="124"/>
        <item m="1" x="106"/>
        <item m="1" x="96"/>
        <item x="25"/>
        <item m="1" x="97"/>
        <item m="1" x="98"/>
        <item m="1" x="99"/>
        <item x="59"/>
        <item x="84"/>
        <item m="1" x="104"/>
        <item m="1" x="118"/>
        <item x="62"/>
        <item x="43"/>
        <item x="40"/>
        <item x="31"/>
        <item m="1" x="111"/>
        <item x="16"/>
        <item x="9"/>
        <item m="1" x="112"/>
        <item x="58"/>
        <item x="76"/>
        <item x="70"/>
        <item x="46"/>
        <item x="72"/>
        <item m="1" x="129"/>
        <item x="65"/>
        <item m="1" x="100"/>
        <item x="21"/>
        <item m="1" x="101"/>
        <item x="11"/>
        <item m="1" x="102"/>
        <item m="1" x="103"/>
        <item x="17"/>
        <item m="1" x="114"/>
        <item x="66"/>
        <item x="28"/>
        <item m="1" x="105"/>
        <item x="60"/>
        <item m="1" x="126"/>
        <item m="1" x="131"/>
        <item m="1" x="119"/>
        <item m="1" x="107"/>
        <item m="1" x="108"/>
        <item x="35"/>
        <item m="1" x="109"/>
        <item x="81"/>
        <item m="1" x="110"/>
        <item x="64"/>
        <item m="1" x="125"/>
        <item x="82"/>
        <item m="1" x="113"/>
        <item x="83"/>
        <item x="67"/>
        <item x="38"/>
        <item m="1" x="115"/>
        <item m="1" x="116"/>
        <item m="1" x="117"/>
        <item x="69"/>
        <item x="22"/>
        <item m="1" x="130"/>
        <item x="55"/>
        <item m="1" x="120"/>
        <item m="1" x="121"/>
        <item x="6"/>
        <item m="1" x="127"/>
        <item x="33"/>
        <item x="0"/>
        <item x="2"/>
        <item x="5"/>
        <item x="10"/>
        <item x="13"/>
        <item x="15"/>
        <item x="19"/>
        <item x="23"/>
        <item x="26"/>
        <item x="32"/>
        <item x="34"/>
        <item x="37"/>
        <item x="39"/>
        <item x="42"/>
        <item x="45"/>
        <item x="47"/>
        <item x="49"/>
        <item x="51"/>
        <item x="52"/>
        <item x="53"/>
        <item x="56"/>
        <item x="61"/>
        <item x="63"/>
        <item x="68"/>
        <item x="71"/>
        <item x="73"/>
        <item x="74"/>
        <item x="75"/>
        <item x="77"/>
        <item x="78"/>
        <item x="79"/>
        <item x="80"/>
        <item t="default"/>
      </items>
    </pivotField>
    <pivotField showAll="0"/>
    <pivotField showAll="0"/>
  </pivotFields>
  <rowFields count="1">
    <field x="57"/>
  </rowFields>
  <rowItems count="86">
    <i>
      <x/>
    </i>
    <i>
      <x v="1"/>
    </i>
    <i>
      <x v="2"/>
    </i>
    <i>
      <x v="3"/>
    </i>
    <i>
      <x v="4"/>
    </i>
    <i>
      <x v="5"/>
    </i>
    <i>
      <x v="6"/>
    </i>
    <i>
      <x v="7"/>
    </i>
    <i>
      <x v="8"/>
    </i>
    <i>
      <x v="9"/>
    </i>
    <i>
      <x v="11"/>
    </i>
    <i>
      <x v="16"/>
    </i>
    <i>
      <x v="17"/>
    </i>
    <i>
      <x v="18"/>
    </i>
    <i>
      <x v="20"/>
    </i>
    <i>
      <x v="21"/>
    </i>
    <i>
      <x v="23"/>
    </i>
    <i>
      <x v="25"/>
    </i>
    <i>
      <x v="28"/>
    </i>
    <i>
      <x v="29"/>
    </i>
    <i>
      <x v="37"/>
    </i>
    <i>
      <x v="41"/>
    </i>
    <i>
      <x v="42"/>
    </i>
    <i>
      <x v="45"/>
    </i>
    <i>
      <x v="46"/>
    </i>
    <i>
      <x v="47"/>
    </i>
    <i>
      <x v="48"/>
    </i>
    <i>
      <x v="50"/>
    </i>
    <i>
      <x v="51"/>
    </i>
    <i>
      <x v="53"/>
    </i>
    <i>
      <x v="54"/>
    </i>
    <i>
      <x v="55"/>
    </i>
    <i>
      <x v="56"/>
    </i>
    <i>
      <x v="57"/>
    </i>
    <i>
      <x v="59"/>
    </i>
    <i>
      <x v="61"/>
    </i>
    <i>
      <x v="63"/>
    </i>
    <i>
      <x v="66"/>
    </i>
    <i>
      <x v="68"/>
    </i>
    <i>
      <x v="69"/>
    </i>
    <i>
      <x v="71"/>
    </i>
    <i>
      <x v="77"/>
    </i>
    <i>
      <x v="79"/>
    </i>
    <i>
      <x v="81"/>
    </i>
    <i>
      <x v="83"/>
    </i>
    <i>
      <x v="85"/>
    </i>
    <i>
      <x v="86"/>
    </i>
    <i>
      <x v="87"/>
    </i>
    <i>
      <x v="91"/>
    </i>
    <i>
      <x v="92"/>
    </i>
    <i>
      <x v="94"/>
    </i>
    <i>
      <x v="97"/>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t="grand">
      <x/>
    </i>
  </rowItems>
  <colFields count="1">
    <field x="0"/>
  </colFields>
  <colItems count="1">
    <i>
      <x v="1"/>
    </i>
  </colItems>
  <dataFields count="1">
    <dataField name="Medel av Index9" fld="57" subtotal="average" baseField="0" baseItem="0"/>
  </dataFields>
  <formats count="2">
    <format dxfId="91">
      <pivotArea outline="0" collapsedLevelsAreSubtotals="1" fieldPosition="0"/>
    </format>
    <format dxfId="9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8.xml><?xml version="1.0" encoding="utf-8"?>
<pivotTableDefinition xmlns="http://schemas.openxmlformats.org/spreadsheetml/2006/main" xmlns:mc="http://schemas.openxmlformats.org/markup-compatibility/2006" xmlns:xr="http://schemas.microsoft.com/office/spreadsheetml/2014/revision" mc:Ignorable="xr" xr:uid="{EFF84DB4-996B-401E-BFD9-D0628C82A1DC}" name="Pivottabell18"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8:C66"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axis="axisRow" dataField="1" showAll="0">
      <items count="7">
        <item x="3"/>
        <item x="4"/>
        <item x="2"/>
        <item x="0"/>
        <item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7">
    <i>
      <x/>
    </i>
    <i>
      <x v="1"/>
    </i>
    <i>
      <x v="2"/>
    </i>
    <i>
      <x v="3"/>
    </i>
    <i>
      <x v="4"/>
    </i>
    <i>
      <x v="5"/>
    </i>
    <i t="grand">
      <x/>
    </i>
  </rowItems>
  <colFields count="1">
    <field x="0"/>
  </colFields>
  <colItems count="1">
    <i>
      <x v="1"/>
    </i>
  </colItems>
  <dataFields count="1">
    <dataField name="Antal av F9" fld="14" subtotal="count" baseField="1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9.xml><?xml version="1.0" encoding="utf-8"?>
<pivotTableDefinition xmlns="http://schemas.openxmlformats.org/spreadsheetml/2006/main" xmlns:mc="http://schemas.openxmlformats.org/markup-compatibility/2006" xmlns:xr="http://schemas.microsoft.com/office/spreadsheetml/2014/revision" mc:Ignorable="xr" xr:uid="{E6776141-CBF2-4CC9-9D56-612BDD2E1352}" name="Pivottabell48"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130:AA138"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5"/>
        <item x="2"/>
        <item x="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7">
    <i>
      <x/>
    </i>
    <i>
      <x v="1"/>
    </i>
    <i>
      <x v="2"/>
    </i>
    <i>
      <x v="3"/>
    </i>
    <i>
      <x v="4"/>
    </i>
    <i>
      <x v="5"/>
    </i>
    <i t="grand">
      <x/>
    </i>
  </rowItems>
  <colFields count="1">
    <field x="0"/>
  </colFields>
  <colItems count="1">
    <i>
      <x v="1"/>
    </i>
  </colItems>
  <dataFields count="1">
    <dataField name="Medel av F22" fld="27" subtotal="average" baseField="28" baseItem="0"/>
  </dataFields>
  <formats count="2">
    <format dxfId="93">
      <pivotArea outline="0" collapsedLevelsAreSubtotals="1" fieldPosition="0"/>
    </format>
    <format dxfId="9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3A33D27A-ED4D-42F2-AD87-600DE730DA17}" name="Pivottabell10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98:K406"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5"/>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7">
    <i>
      <x/>
    </i>
    <i>
      <x v="1"/>
    </i>
    <i>
      <x v="2"/>
    </i>
    <i>
      <x v="3"/>
    </i>
    <i>
      <x v="4"/>
    </i>
    <i>
      <x v="5"/>
    </i>
    <i t="grand">
      <x/>
    </i>
  </rowItems>
  <colFields count="1">
    <field x="0"/>
  </colFields>
  <colItems count="1">
    <i>
      <x v="1"/>
    </i>
  </colItems>
  <dataFields count="1">
    <dataField name="Medel av F32" fld="37" subtotal="average" baseField="0" baseItem="0"/>
  </dataFields>
  <formats count="2">
    <format dxfId="137">
      <pivotArea grandRow="1" outline="0" collapsedLevelsAreSubtotals="1" fieldPosition="0"/>
    </format>
    <format dxfId="136">
      <pivotArea collapsedLevelsAreSubtotals="1" fieldPosition="0">
        <references count="1">
          <reference field="3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0.xml><?xml version="1.0" encoding="utf-8"?>
<pivotTableDefinition xmlns="http://schemas.openxmlformats.org/spreadsheetml/2006/main" xmlns:mc="http://schemas.openxmlformats.org/markup-compatibility/2006" xmlns:xr="http://schemas.microsoft.com/office/spreadsheetml/2014/revision" mc:Ignorable="xr" xr:uid="{FD45A92A-0011-4069-A9E2-5E02BC6B1153}" name="Pivottabell45"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30:K138"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3"/>
        <item x="0"/>
        <item x="2"/>
        <item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7">
    <i>
      <x/>
    </i>
    <i>
      <x v="1"/>
    </i>
    <i>
      <x v="2"/>
    </i>
    <i>
      <x v="3"/>
    </i>
    <i>
      <x v="4"/>
    </i>
    <i>
      <x v="5"/>
    </i>
    <i t="grand">
      <x/>
    </i>
  </rowItems>
  <colFields count="1">
    <field x="0"/>
  </colFields>
  <colItems count="1">
    <i>
      <x v="1"/>
    </i>
  </colItems>
  <dataFields count="1">
    <dataField name="Medel av F21" fld="26" subtotal="average" baseField="27" baseItem="0"/>
  </dataFields>
  <formats count="2">
    <format dxfId="95">
      <pivotArea outline="0" collapsedLevelsAreSubtotals="1" fieldPosition="0"/>
    </format>
    <format dxfId="9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1.xml><?xml version="1.0" encoding="utf-8"?>
<pivotTableDefinition xmlns="http://schemas.openxmlformats.org/spreadsheetml/2006/main" xmlns:mc="http://schemas.openxmlformats.org/markup-compatibility/2006" xmlns:xr="http://schemas.microsoft.com/office/spreadsheetml/2014/revision" mc:Ignorable="xr" xr:uid="{420F45F8-1BAD-4A04-A14A-5ED2F3F8F7B8}" name="Pivottabell6"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0:C1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axis="axisRow" dataField="1" showAll="0">
      <items count="10">
        <item x="4"/>
        <item m="1" x="6"/>
        <item m="1" x="8"/>
        <item m="1" x="7"/>
        <item x="3"/>
        <item x="1"/>
        <item m="1" x="5"/>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6">
    <i>
      <x/>
    </i>
    <i>
      <x v="4"/>
    </i>
    <i>
      <x v="5"/>
    </i>
    <i>
      <x v="7"/>
    </i>
    <i>
      <x v="8"/>
    </i>
    <i t="grand">
      <x/>
    </i>
  </rowItems>
  <colFields count="1">
    <field x="0"/>
  </colFields>
  <colItems count="1">
    <i>
      <x v="1"/>
    </i>
  </colItems>
  <dataFields count="1">
    <dataField name="Antal av F1"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2.xml><?xml version="1.0" encoding="utf-8"?>
<pivotTableDefinition xmlns="http://schemas.openxmlformats.org/spreadsheetml/2006/main" xmlns:mc="http://schemas.openxmlformats.org/markup-compatibility/2006" xmlns:xr="http://schemas.microsoft.com/office/spreadsheetml/2014/revision" mc:Ignorable="xr" xr:uid="{5EDFE6CB-DCCD-4AB5-A8DD-FFE8473CE8B1}" name="Pivottabell7"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0:S1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axis="axisRow" dataField="1" showAll="0">
      <items count="10">
        <item x="3"/>
        <item m="1" x="6"/>
        <item m="1" x="8"/>
        <item m="1" x="7"/>
        <item x="4"/>
        <item x="1"/>
        <item x="0"/>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6">
    <i>
      <x/>
    </i>
    <i>
      <x v="4"/>
    </i>
    <i>
      <x v="5"/>
    </i>
    <i>
      <x v="6"/>
    </i>
    <i>
      <x v="8"/>
    </i>
    <i t="grand">
      <x/>
    </i>
  </rowItems>
  <colFields count="1">
    <field x="0"/>
  </colFields>
  <colItems count="1">
    <i>
      <x v="1"/>
    </i>
  </colItems>
  <dataFields count="1">
    <dataField name="Antal av F2"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3.xml><?xml version="1.0" encoding="utf-8"?>
<pivotTableDefinition xmlns="http://schemas.openxmlformats.org/spreadsheetml/2006/main" xmlns:mc="http://schemas.openxmlformats.org/markup-compatibility/2006" xmlns:xr="http://schemas.microsoft.com/office/spreadsheetml/2014/revision" mc:Ignorable="xr" xr:uid="{935FFCC3-B8C3-4CAB-9819-5E2DB7F50F34}" name="Pivottabell2"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K5" firstHeaderRow="1" firstDataRow="2" firstDataCol="1" rowPageCount="1" colPageCount="1"/>
  <pivotFields count="60">
    <pivotField axis="axisCol" showAll="0">
      <items count="3">
        <item m="1" x="1"/>
        <item x="0"/>
        <item t="default"/>
      </items>
    </pivotField>
    <pivotField showAll="0"/>
    <pivotField axis="axisPage" dataField="1" showAll="0">
      <items count="21">
        <item m="1" x="19"/>
        <item x="0"/>
        <item x="2"/>
        <item x="1"/>
        <item x="5"/>
        <item x="6"/>
        <item x="4"/>
        <item m="1" x="18"/>
        <item x="7"/>
        <item x="3"/>
        <item x="8"/>
        <item x="9"/>
        <item x="10"/>
        <item x="11"/>
        <item x="12"/>
        <item x="13"/>
        <item x="14"/>
        <item x="15"/>
        <item x="16"/>
        <item x="17"/>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2" hier="-1"/>
  </pageFields>
  <dataFields count="1">
    <dataField name="Antal av Resultatenhet" fld="2" subtotal="count" baseField="0" baseItem="0" numFmtId="1"/>
  </dataFields>
  <formats count="2">
    <format dxfId="97">
      <pivotArea grandRow="1" outline="0" collapsedLevelsAreSubtotals="1" fieldPosition="0"/>
    </format>
    <format dxfId="9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4.xml><?xml version="1.0" encoding="utf-8"?>
<pivotTableDefinition xmlns="http://schemas.openxmlformats.org/spreadsheetml/2006/main" xmlns:mc="http://schemas.openxmlformats.org/markup-compatibility/2006" xmlns:xr="http://schemas.microsoft.com/office/spreadsheetml/2014/revision" mc:Ignorable="xr" xr:uid="{9A355E7A-D49F-45FB-A9E3-0429C3631807}" name="Pivottabell52"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42:K150"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2"/>
        <item x="5"/>
        <item x="3"/>
        <item x="4"/>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7">
    <i>
      <x/>
    </i>
    <i>
      <x v="1"/>
    </i>
    <i>
      <x v="2"/>
    </i>
    <i>
      <x v="3"/>
    </i>
    <i>
      <x v="4"/>
    </i>
    <i>
      <x v="5"/>
    </i>
    <i t="grand">
      <x/>
    </i>
  </rowItems>
  <colFields count="1">
    <field x="0"/>
  </colFields>
  <colItems count="1">
    <i>
      <x v="1"/>
    </i>
  </colItems>
  <dataFields count="1">
    <dataField name="Medel av F23" fld="28" subtotal="average" baseField="29" baseItem="0"/>
  </dataFields>
  <formats count="2">
    <format dxfId="99">
      <pivotArea outline="0" collapsedLevelsAreSubtotals="1" fieldPosition="0"/>
    </format>
    <format dxfId="9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5.xml><?xml version="1.0" encoding="utf-8"?>
<pivotTableDefinition xmlns="http://schemas.openxmlformats.org/spreadsheetml/2006/main" xmlns:mc="http://schemas.openxmlformats.org/markup-compatibility/2006" xmlns:xr="http://schemas.microsoft.com/office/spreadsheetml/2014/revision" mc:Ignorable="xr" xr:uid="{BE51D7B0-6F19-47F9-A526-96F3C147EAC7}" name="Pivottabell74"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214:AA21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1">
    <i>
      <x v="1"/>
    </i>
  </colItems>
  <dataFields count="1">
    <dataField name="Medel av F36" fld="41" subtotal="average" baseField="42" baseItem="0"/>
  </dataFields>
  <formats count="2">
    <format dxfId="101">
      <pivotArea outline="0" collapsedLevelsAreSubtotals="1" fieldPosition="0"/>
    </format>
    <format dxfId="10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6.xml><?xml version="1.0" encoding="utf-8"?>
<pivotTableDefinition xmlns="http://schemas.openxmlformats.org/spreadsheetml/2006/main" xmlns:mc="http://schemas.openxmlformats.org/markup-compatibility/2006" xmlns:xr="http://schemas.microsoft.com/office/spreadsheetml/2014/revision" mc:Ignorable="xr" xr:uid="{DEE7445B-EDEA-4689-A9F0-C7DF03389C7A}" name="Pivottabell50"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42:S14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2"/>
        <item x="1"/>
        <item x="3"/>
        <item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6">
    <i>
      <x/>
    </i>
    <i>
      <x v="4"/>
    </i>
    <i>
      <x v="5"/>
    </i>
    <i>
      <x v="6"/>
    </i>
    <i>
      <x v="8"/>
    </i>
    <i t="grand">
      <x/>
    </i>
  </rowItems>
  <colFields count="1">
    <field x="0"/>
  </colFields>
  <colItems count="1">
    <i>
      <x v="1"/>
    </i>
  </colItems>
  <dataFields count="1">
    <dataField name="Antal av F24" fld="29" subtotal="count"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7.xml><?xml version="1.0" encoding="utf-8"?>
<pivotTableDefinition xmlns="http://schemas.openxmlformats.org/spreadsheetml/2006/main" xmlns:mc="http://schemas.openxmlformats.org/markup-compatibility/2006" xmlns:xr="http://schemas.microsoft.com/office/spreadsheetml/2014/revision" mc:Ignorable="xr" xr:uid="{3041981B-034A-43F5-8DEA-C300410B1B94}" name="Pivottabell35"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94:C102"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3"/>
        <item x="5"/>
        <item x="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7">
    <i>
      <x/>
    </i>
    <i>
      <x v="1"/>
    </i>
    <i>
      <x v="2"/>
    </i>
    <i>
      <x v="3"/>
    </i>
    <i>
      <x v="4"/>
    </i>
    <i>
      <x v="5"/>
    </i>
    <i t="grand">
      <x/>
    </i>
  </rowItems>
  <colFields count="1">
    <field x="0"/>
  </colFields>
  <colItems count="1">
    <i>
      <x v="1"/>
    </i>
  </colItems>
  <dataFields count="1">
    <dataField name="Antal av F15" fld="20" subtotal="count" baseField="2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8.xml><?xml version="1.0" encoding="utf-8"?>
<pivotTableDefinition xmlns="http://schemas.openxmlformats.org/spreadsheetml/2006/main" xmlns:mc="http://schemas.openxmlformats.org/markup-compatibility/2006" xmlns:xr="http://schemas.microsoft.com/office/spreadsheetml/2014/revision" mc:Ignorable="xr" xr:uid="{36D610E9-A493-41CD-9846-78345E252BBF}" name="Pivottabell20"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58:AA65"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2"/>
        <item x="1"/>
        <item x="0"/>
        <item m="1"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6">
    <i>
      <x/>
    </i>
    <i>
      <x v="4"/>
    </i>
    <i>
      <x v="5"/>
    </i>
    <i>
      <x v="6"/>
    </i>
    <i>
      <x v="8"/>
    </i>
    <i t="grand">
      <x/>
    </i>
  </rowItems>
  <colFields count="1">
    <field x="0"/>
  </colFields>
  <colItems count="1">
    <i>
      <x v="1"/>
    </i>
  </colItems>
  <dataFields count="1">
    <dataField name="Medel av F10" fld="15" subtotal="average" baseField="16" baseItem="0"/>
  </dataFields>
  <formats count="2">
    <format dxfId="103">
      <pivotArea outline="0" collapsedLevelsAreSubtotals="1" fieldPosition="0"/>
    </format>
    <format dxfId="10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9.xml><?xml version="1.0" encoding="utf-8"?>
<pivotTableDefinition xmlns="http://schemas.openxmlformats.org/spreadsheetml/2006/main" xmlns:mc="http://schemas.openxmlformats.org/markup-compatibility/2006" xmlns:xr="http://schemas.microsoft.com/office/spreadsheetml/2014/revision" mc:Ignorable="xr" xr:uid="{D5934F48-C1AD-417B-B930-B8AA9231FA4F}" name="Pivottabell58"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66:S17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1"/>
        <item x="0"/>
        <item x="2"/>
        <item m="1"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3"/>
  </rowFields>
  <rowItems count="6">
    <i>
      <x/>
    </i>
    <i>
      <x v="4"/>
    </i>
    <i>
      <x v="5"/>
    </i>
    <i>
      <x v="6"/>
    </i>
    <i>
      <x v="8"/>
    </i>
    <i t="grand">
      <x/>
    </i>
  </rowItems>
  <colFields count="1">
    <field x="0"/>
  </colFields>
  <colItems count="1">
    <i>
      <x v="1"/>
    </i>
  </colItems>
  <dataFields count="1">
    <dataField name="Antal av F28" fld="33" subtotal="count" baseField="3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93F930CC-650F-456C-B4FD-8634DCC56764}" name="Pivottabell6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54:C26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3"/>
        <item x="2"/>
        <item x="0"/>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8">
    <i>
      <x/>
    </i>
    <i>
      <x v="1"/>
    </i>
    <i>
      <x v="2"/>
    </i>
    <i>
      <x v="3"/>
    </i>
    <i>
      <x v="4"/>
    </i>
    <i>
      <x v="5"/>
    </i>
    <i>
      <x v="6"/>
    </i>
    <i t="grand">
      <x/>
    </i>
  </rowItems>
  <colFields count="1">
    <field x="0"/>
  </colFields>
  <colItems count="1">
    <i>
      <x v="1"/>
    </i>
  </colItems>
  <dataFields count="1">
    <dataField name="Antal av F20"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0.xml><?xml version="1.0" encoding="utf-8"?>
<pivotTableDefinition xmlns="http://schemas.openxmlformats.org/spreadsheetml/2006/main" xmlns:mc="http://schemas.openxmlformats.org/markup-compatibility/2006" xmlns:xr="http://schemas.microsoft.com/office/spreadsheetml/2014/revision" mc:Ignorable="xr" xr:uid="{4A084E05-16D0-4B3C-A7A0-389CB0EBB786}" name="Pivottabell55"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54:S161"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1"/>
        <item x="0"/>
        <item m="1" x="5"/>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6">
    <i>
      <x/>
    </i>
    <i>
      <x v="4"/>
    </i>
    <i>
      <x v="5"/>
    </i>
    <i>
      <x v="6"/>
    </i>
    <i>
      <x v="8"/>
    </i>
    <i t="grand">
      <x/>
    </i>
  </rowItems>
  <colFields count="1">
    <field x="0"/>
  </colFields>
  <colItems count="1">
    <i>
      <x v="1"/>
    </i>
  </colItems>
  <dataFields count="1">
    <dataField name="Antal av F26" fld="31" subtotal="count" baseField="3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1.xml><?xml version="1.0" encoding="utf-8"?>
<pivotTableDefinition xmlns="http://schemas.openxmlformats.org/spreadsheetml/2006/main" xmlns:mc="http://schemas.openxmlformats.org/markup-compatibility/2006" xmlns:xr="http://schemas.microsoft.com/office/spreadsheetml/2014/revision" mc:Ignorable="xr" xr:uid="{3EC54592-159C-4375-9D8A-A16D91589CA6}" name="Pivottabell30"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82:C8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0"/>
        <item m="1" x="6"/>
        <item m="1" x="8"/>
        <item m="1" x="7"/>
        <item x="4"/>
        <item x="1"/>
        <item m="1" x="5"/>
        <item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6">
    <i>
      <x/>
    </i>
    <i>
      <x v="4"/>
    </i>
    <i>
      <x v="5"/>
    </i>
    <i>
      <x v="7"/>
    </i>
    <i>
      <x v="8"/>
    </i>
    <i t="grand">
      <x/>
    </i>
  </rowItems>
  <colFields count="1">
    <field x="0"/>
  </colFields>
  <colItems count="1">
    <i>
      <x v="1"/>
    </i>
  </colItems>
  <dataFields count="1">
    <dataField name="Antal av F13" fld="18" subtotal="count" baseField="1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2.xml><?xml version="1.0" encoding="utf-8"?>
<pivotTableDefinition xmlns="http://schemas.openxmlformats.org/spreadsheetml/2006/main" xmlns:mc="http://schemas.openxmlformats.org/markup-compatibility/2006" xmlns:xr="http://schemas.microsoft.com/office/spreadsheetml/2014/revision" mc:Ignorable="xr" xr:uid="{DAE8C583-C578-41FF-98FE-1512ECCA6BC7}" name="Pivottabell59"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66:C174"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x="4"/>
        <item x="2"/>
        <item x="0"/>
        <item x="3"/>
        <item x="5"/>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7">
    <i>
      <x/>
    </i>
    <i>
      <x v="1"/>
    </i>
    <i>
      <x v="2"/>
    </i>
    <i>
      <x v="3"/>
    </i>
    <i>
      <x v="4"/>
    </i>
    <i>
      <x v="5"/>
    </i>
    <i t="grand">
      <x/>
    </i>
  </rowItems>
  <colFields count="1">
    <field x="0"/>
  </colFields>
  <colItems count="1">
    <i>
      <x v="1"/>
    </i>
  </colItems>
  <dataFields count="1">
    <dataField name="Antal av F27" fld="32" subtotal="count" baseField="3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3.xml><?xml version="1.0" encoding="utf-8"?>
<pivotTableDefinition xmlns="http://schemas.openxmlformats.org/spreadsheetml/2006/main" xmlns:mc="http://schemas.openxmlformats.org/markup-compatibility/2006" xmlns:xr="http://schemas.microsoft.com/office/spreadsheetml/2014/revision" mc:Ignorable="xr" xr:uid="{D1992371-F94E-4DB9-A039-818CB8210875}" name="Pivottabell71"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202:S20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3"/>
        <item m="1" x="6"/>
        <item m="1" x="8"/>
        <item m="1" x="7"/>
        <item x="2"/>
        <item x="1"/>
        <item m="1" x="5"/>
        <item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6">
    <i>
      <x/>
    </i>
    <i>
      <x v="4"/>
    </i>
    <i>
      <x v="5"/>
    </i>
    <i>
      <x v="7"/>
    </i>
    <i>
      <x v="8"/>
    </i>
    <i t="grand">
      <x/>
    </i>
  </rowItems>
  <colFields count="1">
    <field x="0"/>
  </colFields>
  <colItems count="1">
    <i>
      <x v="1"/>
    </i>
  </colItems>
  <dataFields count="1">
    <dataField name="Antal av F34" fld="39" subtotal="count" baseField="4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4.xml><?xml version="1.0" encoding="utf-8"?>
<pivotTableDefinition xmlns="http://schemas.openxmlformats.org/spreadsheetml/2006/main" xmlns:mc="http://schemas.openxmlformats.org/markup-compatibility/2006" xmlns:xr="http://schemas.microsoft.com/office/spreadsheetml/2014/revision" mc:Ignorable="xr" xr:uid="{7525750E-FB81-42BE-B799-38B1DB0AE162}" name="Pivottabell84"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38:K241"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2">
    <i>
      <x v="5"/>
    </i>
    <i t="grand">
      <x/>
    </i>
  </rowItems>
  <colFields count="1">
    <field x="0"/>
  </colFields>
  <colItems count="1">
    <i>
      <x v="1"/>
    </i>
  </colItems>
  <dataFields count="1">
    <dataField name="Medel av F39" fld="44" subtotal="average" baseField="45" baseItem="0"/>
  </dataFields>
  <formats count="2">
    <format dxfId="105">
      <pivotArea outline="0" collapsedLevelsAreSubtotals="1" fieldPosition="0"/>
    </format>
    <format dxfId="10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5.xml><?xml version="1.0" encoding="utf-8"?>
<pivotTableDefinition xmlns="http://schemas.openxmlformats.org/spreadsheetml/2006/main" xmlns:mc="http://schemas.openxmlformats.org/markup-compatibility/2006" xmlns:xr="http://schemas.microsoft.com/office/spreadsheetml/2014/revision" mc:Ignorable="xr" xr:uid="{42B427E1-70E1-4F4E-A52F-FD7B5D143428}" name="Pivottabell68"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90:K197"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m="1" x="6"/>
        <item m="1" x="8"/>
        <item m="1" x="7"/>
        <item x="3"/>
        <item x="1"/>
        <item m="1" x="5"/>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6">
    <i>
      <x/>
    </i>
    <i>
      <x v="4"/>
    </i>
    <i>
      <x v="5"/>
    </i>
    <i>
      <x v="7"/>
    </i>
    <i>
      <x v="8"/>
    </i>
    <i t="grand">
      <x/>
    </i>
  </rowItems>
  <colFields count="1">
    <field x="0"/>
  </colFields>
  <colItems count="1">
    <i>
      <x v="1"/>
    </i>
  </colItems>
  <dataFields count="1">
    <dataField name="Medel av F31" fld="36" subtotal="average" baseField="37" baseItem="0"/>
  </dataFields>
  <formats count="2">
    <format dxfId="107">
      <pivotArea outline="0" collapsedLevelsAreSubtotals="1" fieldPosition="0"/>
    </format>
    <format dxfId="10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6.xml><?xml version="1.0" encoding="utf-8"?>
<pivotTableDefinition xmlns="http://schemas.openxmlformats.org/spreadsheetml/2006/main" xmlns:mc="http://schemas.openxmlformats.org/markup-compatibility/2006" xmlns:xr="http://schemas.microsoft.com/office/spreadsheetml/2014/revision" mc:Ignorable="xr" xr:uid="{91810371-1F10-461B-92C4-CDD51B6F84B7}" name="Pivottabell102"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CD274:CE286"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sortType="ascending"/>
    <pivotField showAll="0"/>
    <pivotField axis="axisRow" dataField="1" showAll="0">
      <items count="17">
        <item x="5"/>
        <item m="1" x="14"/>
        <item x="2"/>
        <item m="1" x="15"/>
        <item x="8"/>
        <item x="1"/>
        <item m="1" x="12"/>
        <item x="7"/>
        <item m="1" x="13"/>
        <item m="1" x="11"/>
        <item m="1" x="10"/>
        <item x="6"/>
        <item x="9"/>
        <item x="0"/>
        <item x="3"/>
        <item x="4"/>
        <item t="default"/>
      </items>
    </pivotField>
    <pivotField showAll="0"/>
    <pivotField showAll="0"/>
    <pivotField showAll="0"/>
    <pivotField showAll="0"/>
    <pivotField showAll="0"/>
  </pivotFields>
  <rowFields count="1">
    <field x="54"/>
  </rowFields>
  <rowItems count="11">
    <i>
      <x/>
    </i>
    <i>
      <x v="2"/>
    </i>
    <i>
      <x v="4"/>
    </i>
    <i>
      <x v="5"/>
    </i>
    <i>
      <x v="7"/>
    </i>
    <i>
      <x v="11"/>
    </i>
    <i>
      <x v="12"/>
    </i>
    <i>
      <x v="13"/>
    </i>
    <i>
      <x v="14"/>
    </i>
    <i>
      <x v="15"/>
    </i>
    <i t="grand">
      <x/>
    </i>
  </rowItems>
  <colFields count="1">
    <field x="0"/>
  </colFields>
  <colItems count="1">
    <i>
      <x v="1"/>
    </i>
  </colItems>
  <dataFields count="1">
    <dataField name="Antal av Index6" fld="5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7.xml><?xml version="1.0" encoding="utf-8"?>
<pivotTableDefinition xmlns="http://schemas.openxmlformats.org/spreadsheetml/2006/main" xmlns:mc="http://schemas.openxmlformats.org/markup-compatibility/2006" xmlns:xr="http://schemas.microsoft.com/office/spreadsheetml/2014/revision" mc:Ignorable="xr" xr:uid="{EBFE2702-56A8-4BD9-8193-F0D42CEF56BD}" name="Pivottabell77"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26:K229"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1"/>
        <item m="1" x="2"/>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2">
    <i>
      <x v="5"/>
    </i>
    <i t="grand">
      <x/>
    </i>
  </rowItems>
  <colFields count="1">
    <field x="0"/>
  </colFields>
  <colItems count="1">
    <i>
      <x v="1"/>
    </i>
  </colItems>
  <dataFields count="1">
    <dataField name="Medel av F37" fld="42" subtotal="average" baseField="43" baseItem="0"/>
  </dataFields>
  <formats count="2">
    <format dxfId="109">
      <pivotArea outline="0" collapsedLevelsAreSubtotals="1" fieldPosition="0"/>
    </format>
    <format dxfId="10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8.xml><?xml version="1.0" encoding="utf-8"?>
<pivotTableDefinition xmlns="http://schemas.openxmlformats.org/spreadsheetml/2006/main" xmlns:mc="http://schemas.openxmlformats.org/markup-compatibility/2006" xmlns:xr="http://schemas.microsoft.com/office/spreadsheetml/2014/revision" mc:Ignorable="xr" xr:uid="{B3FBF1E6-29FD-4840-B1A1-5F89B9BEC4C5}" name="Pivottabell39"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R106:S113" firstHeaderRow="1" firstDataRow="2" firstDataCol="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showAll="0">
      <items count="9">
        <item x="2"/>
        <item m="1" x="5"/>
        <item m="1" x="6"/>
        <item x="3"/>
        <item x="0"/>
        <item m="1" x="7"/>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0"/>
        <item m="1" x="6"/>
        <item m="1" x="8"/>
        <item m="1" x="7"/>
        <item x="4"/>
        <item x="1"/>
        <item m="1" x="5"/>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6">
    <i>
      <x/>
    </i>
    <i>
      <x v="4"/>
    </i>
    <i>
      <x v="5"/>
    </i>
    <i>
      <x v="7"/>
    </i>
    <i>
      <x v="8"/>
    </i>
    <i t="grand">
      <x/>
    </i>
  </rowItems>
  <colFields count="1">
    <field x="0"/>
  </colFields>
  <colItems count="1">
    <i>
      <x v="1"/>
    </i>
  </colItems>
  <dataFields count="1">
    <dataField name="Antal av F18" fld="23" subtotal="count" baseField="2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9.xml><?xml version="1.0" encoding="utf-8"?>
<pivotTableDefinition xmlns="http://schemas.openxmlformats.org/spreadsheetml/2006/main" xmlns:mc="http://schemas.openxmlformats.org/markup-compatibility/2006" xmlns:xr="http://schemas.microsoft.com/office/spreadsheetml/2014/revision" mc:Ignorable="xr" xr:uid="{9A9A4624-7242-460C-AB95-3DF3D25DE1FB}" name="Pivottabell4" cacheId="9"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Z3:AA5" firstHeaderRow="1" firstDataRow="2" firstDataCol="1" rowPageCount="1" colPageCount="1"/>
  <pivotFields count="60">
    <pivotField axis="axisCol" showAll="0">
      <items count="3">
        <item m="1" x="1"/>
        <item x="0"/>
        <item t="default"/>
      </items>
    </pivotField>
    <pivotField showAll="0"/>
    <pivotField showAll="0">
      <items count="21">
        <item x="13"/>
        <item m="1" x="19"/>
        <item x="14"/>
        <item x="16"/>
        <item x="15"/>
        <item x="0"/>
        <item x="6"/>
        <item x="12"/>
        <item x="9"/>
        <item x="11"/>
        <item x="3"/>
        <item x="8"/>
        <item x="4"/>
        <item x="10"/>
        <item x="5"/>
        <item x="7"/>
        <item x="17"/>
        <item x="2"/>
        <item x="1"/>
        <item m="1" x="18"/>
        <item t="default"/>
      </items>
    </pivotField>
    <pivotField showAll="0"/>
    <pivotField showAll="0">
      <items count="21">
        <item m="1" x="19"/>
        <item x="12"/>
        <item x="11"/>
        <item x="15"/>
        <item x="13"/>
        <item x="14"/>
        <item x="16"/>
        <item x="17"/>
        <item x="3"/>
        <item x="5"/>
        <item x="1"/>
        <item x="0"/>
        <item x="2"/>
        <item x="18"/>
        <item x="6"/>
        <item x="10"/>
        <item x="9"/>
        <item x="7"/>
        <item x="8"/>
        <item x="4"/>
        <item t="default"/>
      </items>
    </pivotField>
    <pivotField axis="axisPage" dataField="1" showAll="0">
      <items count="9">
        <item m="1" x="6"/>
        <item m="1" x="7"/>
        <item x="0"/>
        <item x="1"/>
        <item m="1" x="5"/>
        <item x="2"/>
        <item x="3"/>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0"/>
  </colFields>
  <colItems count="1">
    <i>
      <x v="1"/>
    </i>
  </colItems>
  <pageFields count="1">
    <pageField fld="5" hier="-1"/>
  </pageFields>
  <dataFields count="1">
    <dataField name="Antal av Kön"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F81253EC-4570-42E3-A6D2-DC16E2D903B9}" name="Pivottabell2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98:G10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axis="axisRow" dataField="1" showAll="0" sortType="ascending">
      <items count="8">
        <item x="4"/>
        <item x="0"/>
        <item x="2"/>
        <item x="5"/>
        <item x="3"/>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8">
    <i>
      <x/>
    </i>
    <i>
      <x v="1"/>
    </i>
    <i>
      <x v="2"/>
    </i>
    <i>
      <x v="3"/>
    </i>
    <i>
      <x v="4"/>
    </i>
    <i>
      <x v="5"/>
    </i>
    <i>
      <x v="6"/>
    </i>
    <i t="grand">
      <x/>
    </i>
  </rowItems>
  <colFields count="1">
    <field x="0"/>
  </colFields>
  <colItems count="1">
    <i>
      <x v="1"/>
    </i>
  </colItems>
  <dataFields count="1">
    <dataField name="Antal av F7" fld="12" subtotal="count" showDataAs="percentOfCol" baseField="0" baseItem="0" numFmtId="10"/>
  </dataFields>
  <formats count="2">
    <format dxfId="139">
      <pivotArea collapsedLevelsAreSubtotals="1" fieldPosition="0">
        <references count="1">
          <reference field="12" count="0"/>
        </references>
      </pivotArea>
    </format>
    <format dxfId="13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2243BB21-10FA-407E-946C-8D96AA02C31A}" name="Pivottabell2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74:G82"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axis="axisRow" dataField="1" showAll="0" sortType="ascending">
      <items count="8">
        <item x="4"/>
        <item x="2"/>
        <item x="3"/>
        <item x="0"/>
        <item x="1"/>
        <item m="1"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7">
    <i>
      <x/>
    </i>
    <i>
      <x v="1"/>
    </i>
    <i>
      <x v="2"/>
    </i>
    <i>
      <x v="3"/>
    </i>
    <i>
      <x v="4"/>
    </i>
    <i>
      <x v="6"/>
    </i>
    <i t="grand">
      <x/>
    </i>
  </rowItems>
  <colFields count="1">
    <field x="0"/>
  </colFields>
  <colItems count="1">
    <i>
      <x v="1"/>
    </i>
  </colItems>
  <dataFields count="1">
    <dataField name="Antal av F5" fld="10" subtotal="count" showDataAs="percentOfCol" baseField="0" baseItem="0" numFmtId="10"/>
  </dataFields>
  <formats count="3">
    <format dxfId="142">
      <pivotArea collapsedLevelsAreSubtotals="1" fieldPosition="0">
        <references count="1">
          <reference field="10" count="0"/>
        </references>
      </pivotArea>
    </format>
    <format dxfId="141">
      <pivotArea dataOnly="0" labelOnly="1" fieldPosition="0">
        <references count="1">
          <reference field="10" count="0"/>
        </references>
      </pivotArea>
    </format>
    <format dxfId="14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BB2C57D5-451F-4122-8A28-508BC8E9EE86}" name="Pivottabell6" cacheId="8"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F17:F18" firstHeaderRow="1" firstDataRow="1" firstDataCol="0" rowPageCount="1" colPageCount="1"/>
  <pivotFields count="49">
    <pivotField showAll="0"/>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axis="axisPage" dataField="1" showAll="0">
      <items count="10">
        <item m="1" x="6"/>
        <item m="1" x="8"/>
        <item m="1" x="7"/>
        <item x="0"/>
        <item x="1"/>
        <item m="1" x="5"/>
        <item x="2"/>
        <item x="3"/>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5" hier="-1"/>
  </pageFields>
  <dataFields count="1">
    <dataField name="Antal av Kön"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8E3FCD03-A7DC-4A7C-B9C4-3838E7D18568}" name="Pivottabell5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94:K20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2"/>
        <item x="0"/>
        <item x="4"/>
        <item x="5"/>
        <item x="3"/>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8">
    <i>
      <x/>
    </i>
    <i>
      <x v="1"/>
    </i>
    <i>
      <x v="2"/>
    </i>
    <i>
      <x v="3"/>
    </i>
    <i>
      <x v="4"/>
    </i>
    <i>
      <x v="5"/>
    </i>
    <i>
      <x v="6"/>
    </i>
    <i t="grand">
      <x/>
    </i>
  </rowItems>
  <colFields count="1">
    <field x="0"/>
  </colFields>
  <colItems count="1">
    <i>
      <x v="1"/>
    </i>
  </colItems>
  <dataFields count="1">
    <dataField name="Medel av F15" fld="20" subtotal="average" baseField="0" baseItem="0"/>
  </dataFields>
  <formats count="2">
    <format dxfId="144">
      <pivotArea grandRow="1" outline="0" collapsedLevelsAreSubtotals="1" fieldPosition="0"/>
    </format>
    <format dxfId="143">
      <pivotArea collapsedLevelsAreSubtotals="1" fieldPosition="0">
        <references count="1">
          <reference field="2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34DEEE3D-ADBB-448F-B357-C104D7808664}" name="Pivottabell65"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42:G25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2"/>
        <item x="1"/>
        <item x="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7">
    <i>
      <x/>
    </i>
    <i>
      <x v="1"/>
    </i>
    <i>
      <x v="2"/>
    </i>
    <i>
      <x v="3"/>
    </i>
    <i>
      <x v="4"/>
    </i>
    <i>
      <x v="5"/>
    </i>
    <i t="grand">
      <x/>
    </i>
  </rowItems>
  <colFields count="1">
    <field x="0"/>
  </colFields>
  <colItems count="1">
    <i>
      <x v="1"/>
    </i>
  </colItems>
  <dataFields count="1">
    <dataField name="Antal av F19" fld="24" subtotal="count" showDataAs="percentOfCol" baseField="0" baseItem="0" numFmtId="9"/>
  </dataFields>
  <formats count="1">
    <format dxfId="14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7115075-D9E0-4913-8543-DAB6C7FD9B33}" name="Pivottabell13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30:G53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8"/>
  </rowFields>
  <rowItems count="2">
    <i>
      <x v="5"/>
    </i>
    <i t="grand">
      <x/>
    </i>
  </rowItems>
  <colFields count="1">
    <field x="0"/>
  </colFields>
  <colItems count="1">
    <i>
      <x v="1"/>
    </i>
  </colItems>
  <dataFields count="1">
    <dataField name="Antal av F43" fld="48" subtotal="count" showDataAs="percentOfCol" baseField="0" baseItem="0" numFmtId="9"/>
  </dataFields>
  <formats count="2">
    <format dxfId="113">
      <pivotArea outline="0" fieldPosition="0">
        <references count="1">
          <reference field="4294967294" count="1">
            <x v="0"/>
          </reference>
        </references>
      </pivotArea>
    </format>
    <format dxfId="1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E7A35A9A-FC2A-4849-807C-030712FBBCDF}" name="Pivottabell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6:G34"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axis="axisRow" dataField="1" showAll="0" sortType="ascending">
      <items count="7">
        <item x="3"/>
        <item x="0"/>
        <item x="2"/>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7">
    <i>
      <x/>
    </i>
    <i>
      <x v="1"/>
    </i>
    <i>
      <x v="2"/>
    </i>
    <i>
      <x v="3"/>
    </i>
    <i>
      <x v="4"/>
    </i>
    <i>
      <x v="5"/>
    </i>
    <i t="grand">
      <x/>
    </i>
  </rowItems>
  <colFields count="1">
    <field x="0"/>
  </colFields>
  <colItems count="1">
    <i>
      <x v="1"/>
    </i>
  </colItems>
  <dataFields count="1">
    <dataField name="Antal av F1" fld="6" subtotal="count" showDataAs="percentOfCo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534792B3-2B9C-4083-9A10-2814ECD37AA3}" name="Pivottabell4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70:G17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2"/>
        <item x="3"/>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7">
    <i>
      <x/>
    </i>
    <i>
      <x v="1"/>
    </i>
    <i>
      <x v="2"/>
    </i>
    <i>
      <x v="3"/>
    </i>
    <i>
      <x v="4"/>
    </i>
    <i>
      <x v="5"/>
    </i>
    <i t="grand">
      <x/>
    </i>
  </rowItems>
  <colFields count="1">
    <field x="0"/>
  </colFields>
  <colItems count="1">
    <i>
      <x v="1"/>
    </i>
  </colItems>
  <dataFields count="1">
    <dataField name="Antal av F13" fld="18" subtotal="count" showDataAs="percentOfCol" baseField="0" baseItem="0" numFmtId="9"/>
  </dataFields>
  <formats count="1">
    <format dxfId="1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E2B90F57-A35A-415C-B52F-FE65164FDA7E}" name="Pivottabell2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62:C7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axis="axisRow" dataField="1" showAll="0" sortType="ascending">
      <items count="7">
        <item x="4"/>
        <item x="3"/>
        <item x="2"/>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1"/>
    </i>
    <i>
      <x v="2"/>
    </i>
    <i>
      <x v="3"/>
    </i>
    <i>
      <x v="4"/>
    </i>
    <i>
      <x v="5"/>
    </i>
    <i t="grand">
      <x/>
    </i>
  </rowItems>
  <colFields count="1">
    <field x="0"/>
  </colFields>
  <colItems count="1">
    <i>
      <x v="1"/>
    </i>
  </colItems>
  <dataFields count="1">
    <dataField name="Antal av F4"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734F4FC0-BCED-4731-B248-042F005D7C25}" name="Pivottabell3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10:G119"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axis="axisRow" dataField="1" showAll="0" sortType="ascending">
      <items count="8">
        <item x="2"/>
        <item x="3"/>
        <item x="0"/>
        <item x="5"/>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8">
    <i>
      <x/>
    </i>
    <i>
      <x v="1"/>
    </i>
    <i>
      <x v="2"/>
    </i>
    <i>
      <x v="3"/>
    </i>
    <i>
      <x v="4"/>
    </i>
    <i>
      <x v="5"/>
    </i>
    <i>
      <x v="6"/>
    </i>
    <i t="grand">
      <x/>
    </i>
  </rowItems>
  <colFields count="1">
    <field x="0"/>
  </colFields>
  <colItems count="1">
    <i>
      <x v="1"/>
    </i>
  </colItems>
  <dataFields count="1">
    <dataField name="Antal av F8" fld="13" subtotal="count" showDataAs="percentOfCol" baseField="0" baseItem="0" numFmtId="10"/>
  </dataFields>
  <formats count="3">
    <format dxfId="149">
      <pivotArea collapsedLevelsAreSubtotals="1" fieldPosition="0">
        <references count="1">
          <reference field="13" count="4">
            <x v="0"/>
            <x v="1"/>
            <x v="2"/>
            <x v="3"/>
          </reference>
        </references>
      </pivotArea>
    </format>
    <format dxfId="148">
      <pivotArea collapsedLevelsAreSubtotals="1" fieldPosition="0">
        <references count="1">
          <reference field="13" count="1">
            <x v="4"/>
          </reference>
        </references>
      </pivotArea>
    </format>
    <format dxfId="14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C6FC40C0-A315-42B9-8875-820B9570895D}" name="Pivottabell8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14:G322"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7">
    <i>
      <x/>
    </i>
    <i>
      <x v="1"/>
    </i>
    <i>
      <x v="2"/>
    </i>
    <i>
      <x v="3"/>
    </i>
    <i>
      <x v="4"/>
    </i>
    <i>
      <x v="5"/>
    </i>
    <i t="grand">
      <x/>
    </i>
  </rowItems>
  <colFields count="1">
    <field x="0"/>
  </colFields>
  <colItems count="1">
    <i>
      <x v="1"/>
    </i>
  </colItems>
  <dataFields count="1">
    <dataField name="Antal av F25" fld="30" subtotal="count" showDataAs="percentOfCol" baseField="0" baseItem="0" numFmtId="10"/>
  </dataFields>
  <formats count="2">
    <format dxfId="151">
      <pivotArea collapsedLevelsAreSubtotals="1" fieldPosition="0">
        <references count="1">
          <reference field="30" count="0"/>
        </references>
      </pivotArea>
    </format>
    <format dxfId="15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AB2E2C8D-EA2B-47B9-BD6D-0FF6071BFE07}" name="Pivottabell4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82:K19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2"/>
        <item x="4"/>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7">
    <i>
      <x/>
    </i>
    <i>
      <x v="1"/>
    </i>
    <i>
      <x v="2"/>
    </i>
    <i>
      <x v="3"/>
    </i>
    <i>
      <x v="4"/>
    </i>
    <i>
      <x v="5"/>
    </i>
    <i t="grand">
      <x/>
    </i>
  </rowItems>
  <colFields count="1">
    <field x="0"/>
  </colFields>
  <colItems count="1">
    <i>
      <x v="1"/>
    </i>
  </colItems>
  <dataFields count="1">
    <dataField name="Medel av F14" fld="19" subtotal="average" baseField="0" baseItem="0"/>
  </dataFields>
  <formats count="2">
    <format dxfId="153">
      <pivotArea grandRow="1" outline="0" collapsedLevelsAreSubtotals="1" fieldPosition="0"/>
    </format>
    <format dxfId="152">
      <pivotArea collapsedLevelsAreSubtotals="1" fieldPosition="0">
        <references count="1">
          <reference field="19"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02B42635-0543-4003-9E39-F3F0D90C892B}" name="Pivottabell4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46:G155"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2"/>
        <item x="3"/>
        <item x="0"/>
        <item x="6"/>
        <item x="5"/>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8">
    <i>
      <x/>
    </i>
    <i>
      <x v="1"/>
    </i>
    <i>
      <x v="2"/>
    </i>
    <i>
      <x v="3"/>
    </i>
    <i>
      <x v="4"/>
    </i>
    <i>
      <x v="5"/>
    </i>
    <i>
      <x v="6"/>
    </i>
    <i t="grand">
      <x/>
    </i>
  </rowItems>
  <colFields count="1">
    <field x="0"/>
  </colFields>
  <colItems count="1">
    <i>
      <x v="1"/>
    </i>
  </colItems>
  <dataFields count="1">
    <dataField name="Antal av F11" fld="16" subtotal="count" showDataAs="percentOfCol" baseField="0" baseItem="0" numFmtId="9"/>
  </dataFields>
  <formats count="1">
    <format dxfId="15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B0E5B2F1-4B2E-4599-9BF7-197A6A1137C1}" name="Pivottabell12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58:K461"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s>
  <rowFields count="1">
    <field x="42"/>
  </rowFields>
  <rowItems count="2">
    <i>
      <x v="5"/>
    </i>
    <i t="grand">
      <x/>
    </i>
  </rowItems>
  <colFields count="1">
    <field x="0"/>
  </colFields>
  <colItems count="1">
    <i>
      <x v="1"/>
    </i>
  </colItems>
  <dataFields count="1">
    <dataField name="Medel av F37" fld="42" subtotal="average" baseField="0" baseItem="0"/>
  </dataFields>
  <formats count="2">
    <format dxfId="156">
      <pivotArea grandRow="1" outline="0" collapsedLevelsAreSubtotals="1" fieldPosition="0"/>
    </format>
    <format dxfId="155">
      <pivotArea collapsedLevelsAreSubtotals="1" fieldPosition="0">
        <references count="1">
          <reference field="4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2B095FBE-8904-42D8-9D1C-CB11457D84A9}" name="Pivottabell5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18:G226"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0"/>
        <item x="2"/>
        <item x="3"/>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Fields count="1">
    <field x="0"/>
  </colFields>
  <colItems count="1">
    <i>
      <x v="1"/>
    </i>
  </colItems>
  <dataFields count="1">
    <dataField name="Antal av F17" fld="22" subtotal="count" showDataAs="percentOfCol" baseField="0" baseItem="0" numFmtId="9"/>
  </dataFields>
  <formats count="1">
    <format dxfId="15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98F427E-2F70-4F9B-BDB4-F847E16DB958}" name="Pivottabell6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42:K25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2"/>
        <item x="1"/>
        <item x="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7">
    <i>
      <x/>
    </i>
    <i>
      <x v="1"/>
    </i>
    <i>
      <x v="2"/>
    </i>
    <i>
      <x v="3"/>
    </i>
    <i>
      <x v="4"/>
    </i>
    <i>
      <x v="5"/>
    </i>
    <i t="grand">
      <x/>
    </i>
  </rowItems>
  <colFields count="1">
    <field x="0"/>
  </colFields>
  <colItems count="1">
    <i>
      <x v="1"/>
    </i>
  </colItems>
  <dataFields count="1">
    <dataField name="Medel av F19" fld="24" subtotal="average" baseField="0" baseItem="0"/>
  </dataFields>
  <formats count="2">
    <format dxfId="159">
      <pivotArea collapsedLevelsAreSubtotals="1" fieldPosition="0">
        <references count="1">
          <reference field="24" count="0"/>
        </references>
      </pivotArea>
    </format>
    <format dxfId="15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761E921-217C-4F59-B2ED-C2AB9346901E}" name="Pivottabell2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74:C82"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axis="axisRow" dataField="1" showAll="0" sortType="ascending">
      <items count="8">
        <item x="4"/>
        <item x="2"/>
        <item x="3"/>
        <item x="0"/>
        <item x="1"/>
        <item m="1"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7">
    <i>
      <x/>
    </i>
    <i>
      <x v="1"/>
    </i>
    <i>
      <x v="2"/>
    </i>
    <i>
      <x v="3"/>
    </i>
    <i>
      <x v="4"/>
    </i>
    <i>
      <x v="6"/>
    </i>
    <i t="grand">
      <x/>
    </i>
  </rowItems>
  <colFields count="1">
    <field x="0"/>
  </colFields>
  <colItems count="1">
    <i>
      <x v="1"/>
    </i>
  </colItems>
  <dataFields count="1">
    <dataField name="Antal av F5"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F5161165-7460-4B8A-B13A-9D4D8F1D0431}" name="Pivottabell6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30:C23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3"/>
        <item x="2"/>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7">
    <i>
      <x/>
    </i>
    <i>
      <x v="1"/>
    </i>
    <i>
      <x v="2"/>
    </i>
    <i>
      <x v="3"/>
    </i>
    <i>
      <x v="4"/>
    </i>
    <i>
      <x v="5"/>
    </i>
    <i t="grand">
      <x/>
    </i>
  </rowItems>
  <colFields count="1">
    <field x="0"/>
  </colFields>
  <colItems count="1">
    <i>
      <x v="1"/>
    </i>
  </colItems>
  <dataFields count="1">
    <dataField name="Antal av F18"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886BFD72-6FBD-4AF6-949C-0108E55A861B}" name="Pivottabell8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02:G31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3"/>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7">
    <i>
      <x/>
    </i>
    <i>
      <x v="1"/>
    </i>
    <i>
      <x v="2"/>
    </i>
    <i>
      <x v="3"/>
    </i>
    <i>
      <x v="4"/>
    </i>
    <i>
      <x v="5"/>
    </i>
    <i t="grand">
      <x/>
    </i>
  </rowItems>
  <colFields count="1">
    <field x="0"/>
  </colFields>
  <colItems count="1">
    <i>
      <x v="1"/>
    </i>
  </colItems>
  <dataFields count="1">
    <dataField name="Antal av F24" fld="29" subtotal="count" showDataAs="percentOfCol" baseField="0" baseItem="0" numFmtId="9"/>
  </dataFields>
  <formats count="1">
    <format dxfId="16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71CEF6AE-8743-47B6-AF9D-7A64F412C841}" name="Pivottabell2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86:C95"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axis="axisRow" dataField="1" showAll="0" sortType="ascending">
      <items count="8">
        <item x="6"/>
        <item x="3"/>
        <item x="2"/>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8">
    <i>
      <x/>
    </i>
    <i>
      <x v="1"/>
    </i>
    <i>
      <x v="2"/>
    </i>
    <i>
      <x v="3"/>
    </i>
    <i>
      <x v="4"/>
    </i>
    <i>
      <x v="5"/>
    </i>
    <i>
      <x v="6"/>
    </i>
    <i t="grand">
      <x/>
    </i>
  </rowItems>
  <colFields count="1">
    <field x="0"/>
  </colFields>
  <colItems count="1">
    <i>
      <x v="1"/>
    </i>
  </colItems>
  <dataFields count="1">
    <dataField name="Antal av F6"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08024796-2EDD-4BCA-8096-EBE8D25600CA}" name="Pivottabell5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82:G19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2"/>
        <item x="4"/>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7">
    <i>
      <x/>
    </i>
    <i>
      <x v="1"/>
    </i>
    <i>
      <x v="2"/>
    </i>
    <i>
      <x v="3"/>
    </i>
    <i>
      <x v="4"/>
    </i>
    <i>
      <x v="5"/>
    </i>
    <i t="grand">
      <x/>
    </i>
  </rowItems>
  <colFields count="1">
    <field x="0"/>
  </colFields>
  <colItems count="1">
    <i>
      <x v="1"/>
    </i>
  </colItems>
  <dataFields count="1">
    <dataField name="Antal av F14" fld="19" subtotal="count" showDataAs="percentOfCol" baseField="0" baseItem="0" numFmtId="9"/>
  </dataFields>
  <formats count="1">
    <format dxfId="16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AFF733DA-37EF-46BA-8BB3-7EE90D683E00}" name="Pivottabell11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22:C43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4"/>
        <item x="3"/>
        <item x="1"/>
        <item x="5"/>
        <item t="default"/>
      </items>
    </pivotField>
    <pivotField showAll="0"/>
    <pivotField showAll="0"/>
    <pivotField showAll="0"/>
    <pivotField showAll="0"/>
    <pivotField showAll="0"/>
    <pivotField showAll="0"/>
    <pivotField showAll="0"/>
    <pivotField showAll="0"/>
    <pivotField showAll="0"/>
  </pivotFields>
  <rowFields count="1">
    <field x="39"/>
  </rowFields>
  <rowItems count="7">
    <i>
      <x/>
    </i>
    <i>
      <x v="1"/>
    </i>
    <i>
      <x v="2"/>
    </i>
    <i>
      <x v="3"/>
    </i>
    <i>
      <x v="4"/>
    </i>
    <i>
      <x v="5"/>
    </i>
    <i t="grand">
      <x/>
    </i>
  </rowItems>
  <colFields count="1">
    <field x="0"/>
  </colFields>
  <colItems count="1">
    <i>
      <x v="1"/>
    </i>
  </colItems>
  <dataFields count="1">
    <dataField name="Antal av F34" fld="3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97C7A52D-0C50-485E-953A-D4AFDFC3E2BD}" name="Pivottabell6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42:C25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2"/>
        <item x="1"/>
        <item x="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7">
    <i>
      <x/>
    </i>
    <i>
      <x v="1"/>
    </i>
    <i>
      <x v="2"/>
    </i>
    <i>
      <x v="3"/>
    </i>
    <i>
      <x v="4"/>
    </i>
    <i>
      <x v="5"/>
    </i>
    <i t="grand">
      <x/>
    </i>
  </rowItems>
  <colFields count="1">
    <field x="0"/>
  </colFields>
  <colItems count="1">
    <i>
      <x v="1"/>
    </i>
  </colItems>
  <dataFields count="1">
    <dataField name="Antal av F19"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52EA4905-6918-43EA-AA3F-AD3413040A72}" name="Pivottabell8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26:G334"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2"/>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7">
    <i>
      <x/>
    </i>
    <i>
      <x v="1"/>
    </i>
    <i>
      <x v="2"/>
    </i>
    <i>
      <x v="3"/>
    </i>
    <i>
      <x v="4"/>
    </i>
    <i>
      <x v="5"/>
    </i>
    <i t="grand">
      <x/>
    </i>
  </rowItems>
  <colFields count="1">
    <field x="0"/>
  </colFields>
  <colItems count="1">
    <i>
      <x v="1"/>
    </i>
  </colItems>
  <dataFields count="1">
    <dataField name="Antal av F26" fld="31" subtotal="count" showDataAs="percentOfCol" baseField="0" baseItem="0" numFmtId="9"/>
  </dataFields>
  <formats count="1">
    <format dxfId="16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FB3968FB-294B-4847-8B41-6E385B72CC56}" name="Pivottabell5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06:G214"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2"/>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7">
    <i>
      <x/>
    </i>
    <i>
      <x v="1"/>
    </i>
    <i>
      <x v="2"/>
    </i>
    <i>
      <x v="3"/>
    </i>
    <i>
      <x v="4"/>
    </i>
    <i>
      <x v="5"/>
    </i>
    <i t="grand">
      <x/>
    </i>
  </rowItems>
  <colFields count="1">
    <field x="0"/>
  </colFields>
  <colItems count="1">
    <i>
      <x v="1"/>
    </i>
  </colItems>
  <dataFields count="1">
    <dataField name="Antal av F16" fld="21" subtotal="count" showDataAs="percentOfCol" baseField="0" baseItem="0" numFmtId="9"/>
  </dataFields>
  <formats count="1">
    <format dxfId="16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C1217E6D-0825-418C-A0B7-1095E970528B}" name="Pivottabell7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02:C31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3"/>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9"/>
  </rowFields>
  <rowItems count="7">
    <i>
      <x/>
    </i>
    <i>
      <x v="1"/>
    </i>
    <i>
      <x v="2"/>
    </i>
    <i>
      <x v="3"/>
    </i>
    <i>
      <x v="4"/>
    </i>
    <i>
      <x v="5"/>
    </i>
    <i t="grand">
      <x/>
    </i>
  </rowItems>
  <colFields count="1">
    <field x="0"/>
  </colFields>
  <colItems count="1">
    <i>
      <x v="1"/>
    </i>
  </colItems>
  <dataFields count="1">
    <dataField name="Antal av F24" fld="2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06124751-7E58-49DB-A73E-47746EEF0105}" name="Pivottabell2" cacheId="8"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F4:F5" firstHeaderRow="1" firstDataRow="1" firstDataCol="0" rowPageCount="1" colPageCount="1"/>
  <pivotFields count="49">
    <pivotField showAll="0"/>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axis="axisPage" dataField="1" showAll="0">
      <items count="21">
        <item m="1" x="19"/>
        <item x="0"/>
        <item x="1"/>
        <item x="2"/>
        <item x="3"/>
        <item x="4"/>
        <item x="5"/>
        <item x="6"/>
        <item x="7"/>
        <item x="8"/>
        <item x="9"/>
        <item x="10"/>
        <item x="11"/>
        <item x="12"/>
        <item x="13"/>
        <item x="14"/>
        <item x="15"/>
        <item x="16"/>
        <item x="17"/>
        <item x="18"/>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4" hier="-1"/>
  </pageFields>
  <dataFields count="1">
    <dataField name="Antal av Klass"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EBAC1C6-1EFC-42CF-AF0E-7DAF0BD03634}" name="Pivottabell105"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98:G406"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5"/>
        <item x="2"/>
        <item x="1"/>
        <item x="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7">
    <i>
      <x/>
    </i>
    <i>
      <x v="1"/>
    </i>
    <i>
      <x v="2"/>
    </i>
    <i>
      <x v="3"/>
    </i>
    <i>
      <x v="4"/>
    </i>
    <i>
      <x v="5"/>
    </i>
    <i t="grand">
      <x/>
    </i>
  </rowItems>
  <colFields count="1">
    <field x="0"/>
  </colFields>
  <colItems count="1">
    <i>
      <x v="1"/>
    </i>
  </colItems>
  <dataFields count="1">
    <dataField name="Antal av F32" fld="37" subtotal="count" showDataAs="percentOfCol" baseField="0" baseItem="0" numFmtId="9"/>
  </dataFields>
  <formats count="1">
    <format dxfId="11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36A239C6-5114-4059-9261-28FF3B7C26F0}" name="Pivottabell8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38:C34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3"/>
        <item x="0"/>
        <item x="2"/>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8">
    <i>
      <x/>
    </i>
    <i>
      <x v="1"/>
    </i>
    <i>
      <x v="2"/>
    </i>
    <i>
      <x v="3"/>
    </i>
    <i>
      <x v="4"/>
    </i>
    <i>
      <x v="5"/>
    </i>
    <i>
      <x v="6"/>
    </i>
    <i t="grand">
      <x/>
    </i>
  </rowItems>
  <colFields count="1">
    <field x="0"/>
  </colFields>
  <colItems count="1">
    <i>
      <x v="1"/>
    </i>
  </colItems>
  <dataFields count="1">
    <dataField name="Antal av F27" fld="3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724355E7-3C62-4372-91B9-EE00A4E1AED3}" name="Pivottabell1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6:C34"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axis="axisRow" dataField="1" showAll="0" sortType="ascending">
      <items count="7">
        <item x="3"/>
        <item x="0"/>
        <item x="2"/>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7">
    <i>
      <x/>
    </i>
    <i>
      <x v="1"/>
    </i>
    <i>
      <x v="2"/>
    </i>
    <i>
      <x v="3"/>
    </i>
    <i>
      <x v="4"/>
    </i>
    <i>
      <x v="5"/>
    </i>
    <i t="grand">
      <x/>
    </i>
  </rowItems>
  <colFields count="1">
    <field x="0"/>
  </colFields>
  <colItems count="1">
    <i>
      <x v="1"/>
    </i>
  </colItems>
  <dataFields count="1">
    <dataField name="Antal av F1"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1A3ADB16-A8AB-4BB2-97A9-CCF40216DFB0}" name="Pivottabell1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50:K5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axis="axisRow" dataField="1" showAll="0" sortType="ascending">
      <items count="7">
        <item x="3"/>
        <item x="2"/>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0"/>
  </colFields>
  <colItems count="1">
    <i>
      <x v="1"/>
    </i>
  </colItems>
  <dataFields count="1">
    <dataField name="Medel av F3" fld="8"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7E4854FA-B673-4820-A393-90321C5C778A}" name="Pivottabell12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70:K47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s>
  <rowFields count="1">
    <field x="43"/>
  </rowFields>
  <rowItems count="2">
    <i>
      <x v="5"/>
    </i>
    <i t="grand">
      <x/>
    </i>
  </rowItems>
  <colFields count="1">
    <field x="0"/>
  </colFields>
  <colItems count="1">
    <i>
      <x v="1"/>
    </i>
  </colItems>
  <dataFields count="1">
    <dataField name="Medel av F38" fld="43" subtotal="average" baseField="0" baseItem="0"/>
  </dataFields>
  <formats count="2">
    <format dxfId="165">
      <pivotArea grandRow="1" outline="0" collapsedLevelsAreSubtotals="1" fieldPosition="0"/>
    </format>
    <format dxfId="164">
      <pivotArea collapsedLevelsAreSubtotals="1" fieldPosition="0">
        <references count="1">
          <reference field="4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9173EF27-DA4F-4772-9C8C-F72830BDCC65}" name="Pivottabell7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78:C28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3"/>
        <item x="2"/>
        <item x="5"/>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8">
    <i>
      <x/>
    </i>
    <i>
      <x v="1"/>
    </i>
    <i>
      <x v="2"/>
    </i>
    <i>
      <x v="3"/>
    </i>
    <i>
      <x v="4"/>
    </i>
    <i>
      <x v="5"/>
    </i>
    <i>
      <x v="6"/>
    </i>
    <i t="grand">
      <x/>
    </i>
  </rowItems>
  <colFields count="1">
    <field x="0"/>
  </colFields>
  <colItems count="1">
    <i>
      <x v="1"/>
    </i>
  </colItems>
  <dataFields count="1">
    <dataField name="Antal av F22"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C84BD97C-808E-4310-861D-742E2C611AB5}" name="Pivottabell3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10:C119"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axis="axisRow" dataField="1" showAll="0" sortType="ascending">
      <items count="8">
        <item x="2"/>
        <item x="3"/>
        <item x="0"/>
        <item x="5"/>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8">
    <i>
      <x/>
    </i>
    <i>
      <x v="1"/>
    </i>
    <i>
      <x v="2"/>
    </i>
    <i>
      <x v="3"/>
    </i>
    <i>
      <x v="4"/>
    </i>
    <i>
      <x v="5"/>
    </i>
    <i>
      <x v="6"/>
    </i>
    <i t="grand">
      <x/>
    </i>
  </rowItems>
  <colFields count="1">
    <field x="0"/>
  </colFields>
  <colItems count="1">
    <i>
      <x v="1"/>
    </i>
  </colItems>
  <dataFields count="1">
    <dataField name="Antal av F8"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80836265-1B08-4BF7-8D25-7F263442A8E7}" name="Pivottabell4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58:K166"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3"/>
        <item x="2"/>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i>
    <i>
      <x v="1"/>
    </i>
    <i>
      <x v="2"/>
    </i>
    <i>
      <x v="3"/>
    </i>
    <i>
      <x v="4"/>
    </i>
    <i>
      <x v="5"/>
    </i>
    <i t="grand">
      <x/>
    </i>
  </rowItems>
  <colFields count="1">
    <field x="0"/>
  </colFields>
  <colItems count="1">
    <i>
      <x v="1"/>
    </i>
  </colItems>
  <dataFields count="1">
    <dataField name="Medel av F12" fld="17" subtotal="average" baseField="0" baseItem="0"/>
  </dataFields>
  <formats count="2">
    <format dxfId="167">
      <pivotArea grandRow="1" outline="0" collapsedLevelsAreSubtotals="1" fieldPosition="0"/>
    </format>
    <format dxfId="166">
      <pivotArea collapsedLevelsAreSubtotals="1" fieldPosition="0">
        <references count="1">
          <reference field="1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047E80D7-79A4-4A37-8812-787B8BB98D2D}" name="Pivottabell115"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46:K449"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1">
    <i>
      <x v="1"/>
    </i>
  </colItems>
  <dataFields count="1">
    <dataField name="Medel av F36" fld="41" subtotal="average" baseField="0" baseItem="0"/>
  </dataFields>
  <formats count="2">
    <format dxfId="169">
      <pivotArea grandRow="1" outline="0" collapsedLevelsAreSubtotals="1" fieldPosition="0"/>
    </format>
    <format dxfId="168">
      <pivotArea collapsedLevelsAreSubtotals="1" fieldPosition="0">
        <references count="1">
          <reference field="4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49007399-E333-4425-BF20-91140366E4EB}" name="Pivottabell10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86:C394"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2"/>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7">
    <i>
      <x/>
    </i>
    <i>
      <x v="1"/>
    </i>
    <i>
      <x v="2"/>
    </i>
    <i>
      <x v="3"/>
    </i>
    <i>
      <x v="4"/>
    </i>
    <i>
      <x v="5"/>
    </i>
    <i t="grand">
      <x/>
    </i>
  </rowItems>
  <colFields count="1">
    <field x="0"/>
  </colFields>
  <colItems count="1">
    <i>
      <x v="1"/>
    </i>
  </colItems>
  <dataFields count="1">
    <dataField name="Antal av F31" fld="3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76D63842-AC25-44C0-993B-F8DDCDEC581F}" name="Pivottabell10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86:K394"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2"/>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7">
    <i>
      <x/>
    </i>
    <i>
      <x v="1"/>
    </i>
    <i>
      <x v="2"/>
    </i>
    <i>
      <x v="3"/>
    </i>
    <i>
      <x v="4"/>
    </i>
    <i>
      <x v="5"/>
    </i>
    <i t="grand">
      <x/>
    </i>
  </rowItems>
  <colFields count="1">
    <field x="0"/>
  </colFields>
  <colItems count="1">
    <i>
      <x v="1"/>
    </i>
  </colItems>
  <dataFields count="1">
    <dataField name="Medel av F31" fld="36" subtotal="average" baseField="0" baseItem="0"/>
  </dataFields>
  <formats count="2">
    <format dxfId="171">
      <pivotArea grandRow="1" outline="0" collapsedLevelsAreSubtotals="1" fieldPosition="0"/>
    </format>
    <format dxfId="170">
      <pivotArea collapsedLevelsAreSubtotals="1" fieldPosition="0">
        <references count="1">
          <reference field="3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42DA069D-FA9D-40F1-96ED-4177ED6A6130}" name="Pivottabell3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34:K142"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axis="axisRow" dataField="1" showAll="0" sortType="ascending">
      <items count="7">
        <item x="2"/>
        <item x="3"/>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Fields count="1">
    <field x="0"/>
  </colFields>
  <colItems count="1">
    <i>
      <x v="1"/>
    </i>
  </colItems>
  <dataFields count="1">
    <dataField name="Medel av F10" fld="15" subtotal="average" baseField="0" baseItem="0"/>
  </dataFields>
  <formats count="2">
    <format dxfId="116">
      <pivotArea grandRow="1" outline="0" collapsedLevelsAreSubtotals="1" fieldPosition="0"/>
    </format>
    <format dxfId="115">
      <pivotArea collapsedLevelsAreSubtotals="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17B402E2-0FFC-4FDE-8DA7-F9A267DCFF8B}" name="Pivottabell12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94:K49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s>
  <rowFields count="1">
    <field x="45"/>
  </rowFields>
  <rowItems count="2">
    <i>
      <x v="5"/>
    </i>
    <i t="grand">
      <x/>
    </i>
  </rowItems>
  <colFields count="1">
    <field x="0"/>
  </colFields>
  <colItems count="1">
    <i>
      <x v="1"/>
    </i>
  </colItems>
  <dataFields count="1">
    <dataField name="Medel av F40" fld="45" subtotal="average" baseField="0" baseItem="0"/>
  </dataFields>
  <formats count="1">
    <format dxfId="17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E59E2D53-6DBC-4785-B09F-7C0051D434DF}" name="Pivottabell5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94:C20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2"/>
        <item x="0"/>
        <item x="4"/>
        <item x="5"/>
        <item x="3"/>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8">
    <i>
      <x/>
    </i>
    <i>
      <x v="1"/>
    </i>
    <i>
      <x v="2"/>
    </i>
    <i>
      <x v="3"/>
    </i>
    <i>
      <x v="4"/>
    </i>
    <i>
      <x v="5"/>
    </i>
    <i>
      <x v="6"/>
    </i>
    <i t="grand">
      <x/>
    </i>
  </rowItems>
  <colFields count="1">
    <field x="0"/>
  </colFields>
  <colItems count="1">
    <i>
      <x v="1"/>
    </i>
  </colItems>
  <dataFields count="1">
    <dataField name="Antal av F15"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A7F792CE-53AE-4920-94A1-4CE845903690}" name="Pivottabell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location ref="S15:T21"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axis="axisRow" dataField="1" showAll="0">
      <items count="10">
        <item m="1" x="6"/>
        <item m="1" x="8"/>
        <item m="1" x="7"/>
        <item x="0"/>
        <item x="1"/>
        <item m="1" x="5"/>
        <item x="2"/>
        <item x="3"/>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v="3"/>
    </i>
    <i>
      <x v="4"/>
    </i>
    <i>
      <x v="6"/>
    </i>
    <i>
      <x v="7"/>
    </i>
    <i t="grand">
      <x/>
    </i>
  </rowItems>
  <colFields count="1">
    <field x="0"/>
  </colFields>
  <colItems count="1">
    <i>
      <x v="1"/>
    </i>
  </colItems>
  <dataFields count="1">
    <dataField name="Antal av Kön" fld="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9EC8E83D-B3FE-45B0-81DB-2D0E6CD377DB}" name="Pivottabell7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66:K275"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2"/>
        <item x="0"/>
        <item x="3"/>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6"/>
  </rowFields>
  <rowItems count="8">
    <i>
      <x/>
    </i>
    <i>
      <x v="1"/>
    </i>
    <i>
      <x v="2"/>
    </i>
    <i>
      <x v="3"/>
    </i>
    <i>
      <x v="4"/>
    </i>
    <i>
      <x v="5"/>
    </i>
    <i>
      <x v="6"/>
    </i>
    <i t="grand">
      <x/>
    </i>
  </rowItems>
  <colFields count="1">
    <field x="0"/>
  </colFields>
  <colItems count="1">
    <i>
      <x v="1"/>
    </i>
  </colItems>
  <dataFields count="1">
    <dataField name="Medel av F21" fld="26" subtotal="average" baseField="0" baseItem="0"/>
  </dataFields>
  <formats count="2">
    <format dxfId="174">
      <pivotArea grandRow="1" outline="0" collapsedLevelsAreSubtotals="1" fieldPosition="0"/>
    </format>
    <format dxfId="173">
      <pivotArea collapsedLevelsAreSubtotals="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D8BA4A4A-C89F-45BA-A593-B957A862A43F}" name="Pivottabell5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94:G20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2"/>
        <item x="0"/>
        <item x="4"/>
        <item x="5"/>
        <item x="3"/>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8">
    <i>
      <x/>
    </i>
    <i>
      <x v="1"/>
    </i>
    <i>
      <x v="2"/>
    </i>
    <i>
      <x v="3"/>
    </i>
    <i>
      <x v="4"/>
    </i>
    <i>
      <x v="5"/>
    </i>
    <i>
      <x v="6"/>
    </i>
    <i t="grand">
      <x/>
    </i>
  </rowItems>
  <colFields count="1">
    <field x="0"/>
  </colFields>
  <colItems count="1">
    <i>
      <x v="1"/>
    </i>
  </colItems>
  <dataFields count="1">
    <dataField name="Antal av F15" fld="20" subtotal="count" showDataAs="percentOfCol" baseField="0" baseItem="0" numFmtId="9"/>
  </dataFields>
  <formats count="1">
    <format dxfId="17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20452EC4-C94F-4AC4-9C96-08FB827C1847}" name="Pivottabell1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8:K46"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axis="axisRow" dataField="1" showAll="0" sortType="ascending">
      <items count="7">
        <item x="5"/>
        <item x="2"/>
        <item x="0"/>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0"/>
  </colFields>
  <colItems count="1">
    <i>
      <x v="1"/>
    </i>
  </colItems>
  <dataFields count="1">
    <dataField name="Medel av F2" fld="7" subtotal="average"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56EA5AF2-65DB-45A8-86B9-16C814ECD826}" name="Pivottabell12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82:K485"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s>
  <rowFields count="1">
    <field x="44"/>
  </rowFields>
  <rowItems count="2">
    <i>
      <x v="5"/>
    </i>
    <i t="grand">
      <x/>
    </i>
  </rowItems>
  <colFields count="1">
    <field x="0"/>
  </colFields>
  <colItems count="1">
    <i>
      <x v="1"/>
    </i>
  </colItems>
  <dataFields count="1">
    <dataField name="Medel av F39" fld="44" subtotal="average" baseField="0" baseItem="0"/>
  </dataFields>
  <formats count="2">
    <format dxfId="177">
      <pivotArea grandRow="1" outline="0" collapsedLevelsAreSubtotals="1" fieldPosition="0"/>
    </format>
    <format dxfId="176">
      <pivotArea collapsedLevelsAreSubtotals="1" fieldPosition="0">
        <references count="1">
          <reference field="4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BBA947E4-62AF-402B-9B28-CEBB870EF2FF}" name="Pivottabell135"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518:C521"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7"/>
  </rowFields>
  <rowItems count="2">
    <i>
      <x v="5"/>
    </i>
    <i t="grand">
      <x/>
    </i>
  </rowItems>
  <colFields count="1">
    <field x="0"/>
  </colFields>
  <colItems count="1">
    <i>
      <x v="1"/>
    </i>
  </colItems>
  <dataFields count="1">
    <dataField name="Antal av F42" fld="4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29CE89DC-C1B7-47AB-AA81-60C6C1688865}" name="Pivottabell10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10:K41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4"/>
        <item x="3"/>
        <item x="1"/>
        <item x="5"/>
        <item t="default"/>
      </items>
    </pivotField>
    <pivotField showAll="0"/>
    <pivotField showAll="0"/>
    <pivotField showAll="0"/>
    <pivotField showAll="0"/>
    <pivotField showAll="0"/>
    <pivotField showAll="0"/>
    <pivotField showAll="0"/>
    <pivotField showAll="0"/>
    <pivotField showAll="0"/>
    <pivotField showAll="0"/>
  </pivotFields>
  <rowFields count="1">
    <field x="38"/>
  </rowFields>
  <rowItems count="7">
    <i>
      <x/>
    </i>
    <i>
      <x v="1"/>
    </i>
    <i>
      <x v="2"/>
    </i>
    <i>
      <x v="3"/>
    </i>
    <i>
      <x v="4"/>
    </i>
    <i>
      <x v="5"/>
    </i>
    <i t="grand">
      <x/>
    </i>
  </rowItems>
  <colFields count="1">
    <field x="0"/>
  </colFields>
  <colItems count="1">
    <i>
      <x v="1"/>
    </i>
  </colItems>
  <dataFields count="1">
    <dataField name="Medel av F33" fld="38" subtotal="average" baseField="0" baseItem="0"/>
  </dataFields>
  <formats count="2">
    <format dxfId="179">
      <pivotArea grandRow="1" outline="0" collapsedLevelsAreSubtotals="1" fieldPosition="0"/>
    </format>
    <format dxfId="178">
      <pivotArea collapsedLevelsAreSubtotals="1" fieldPosition="0">
        <references count="1">
          <reference field="3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6666C8C9-E722-4678-A8FA-2EE213E3DB14}" name="Pivottabell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location ref="J15:K21"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axis="axisRow" dataField="1" showAll="0">
      <items count="10">
        <item m="1" x="6"/>
        <item m="1" x="8"/>
        <item m="1" x="7"/>
        <item x="0"/>
        <item x="1"/>
        <item m="1" x="5"/>
        <item x="2"/>
        <item x="3"/>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v="3"/>
    </i>
    <i>
      <x v="4"/>
    </i>
    <i>
      <x v="6"/>
    </i>
    <i>
      <x v="7"/>
    </i>
    <i t="grand">
      <x/>
    </i>
  </rowItems>
  <colFields count="1">
    <field x="0"/>
  </colFields>
  <colItems count="1">
    <i>
      <x v="1"/>
    </i>
  </colItems>
  <dataFields count="1">
    <dataField name="Antal av Kön"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D0EC30B-7071-4EBF-B302-51C1229B3E2D}" name="Pivottabell3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98:K10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axis="axisRow" dataField="1" showAll="0" sortType="ascending">
      <items count="8">
        <item x="4"/>
        <item x="0"/>
        <item x="2"/>
        <item x="5"/>
        <item x="3"/>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8">
    <i>
      <x/>
    </i>
    <i>
      <x v="1"/>
    </i>
    <i>
      <x v="2"/>
    </i>
    <i>
      <x v="3"/>
    </i>
    <i>
      <x v="4"/>
    </i>
    <i>
      <x v="5"/>
    </i>
    <i>
      <x v="6"/>
    </i>
    <i t="grand">
      <x/>
    </i>
  </rowItems>
  <colFields count="1">
    <field x="0"/>
  </colFields>
  <colItems count="1">
    <i>
      <x v="1"/>
    </i>
  </colItems>
  <dataFields count="1">
    <dataField name="Medel av F7" fld="12" subtotal="average" baseField="0" baseItem="0"/>
  </dataFields>
  <formats count="2">
    <format dxfId="118">
      <pivotArea grandRow="1" outline="0" collapsedLevelsAreSubtotals="1" fieldPosition="0"/>
    </format>
    <format dxfId="117">
      <pivotArea collapsedLevelsAreSubtotals="1" fieldPosition="0">
        <references count="1">
          <reference field="1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C3025B90-9930-4262-A407-A28955BC686B}" name="Pivottabell10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10:C41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4"/>
        <item x="3"/>
        <item x="1"/>
        <item x="5"/>
        <item t="default"/>
      </items>
    </pivotField>
    <pivotField showAll="0"/>
    <pivotField showAll="0"/>
    <pivotField showAll="0"/>
    <pivotField showAll="0"/>
    <pivotField showAll="0"/>
    <pivotField showAll="0"/>
    <pivotField showAll="0"/>
    <pivotField showAll="0"/>
    <pivotField showAll="0"/>
    <pivotField showAll="0"/>
  </pivotFields>
  <rowFields count="1">
    <field x="38"/>
  </rowFields>
  <rowItems count="7">
    <i>
      <x/>
    </i>
    <i>
      <x v="1"/>
    </i>
    <i>
      <x v="2"/>
    </i>
    <i>
      <x v="3"/>
    </i>
    <i>
      <x v="4"/>
    </i>
    <i>
      <x v="5"/>
    </i>
    <i t="grand">
      <x/>
    </i>
  </rowItems>
  <colFields count="1">
    <field x="0"/>
  </colFields>
  <colItems count="1">
    <i>
      <x v="1"/>
    </i>
  </colItems>
  <dataFields count="1">
    <dataField name="Antal av F33" fld="3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0C5C86EB-16AE-49FE-9F12-A3ED4F2FC540}" name="Pivottabell11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434:K43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 showAll="0"/>
  </pivotFields>
  <rowFields count="1">
    <field x="40"/>
  </rowFields>
  <rowItems count="2">
    <i>
      <x v="5"/>
    </i>
    <i t="grand">
      <x/>
    </i>
  </rowItems>
  <colFields count="1">
    <field x="0"/>
  </colFields>
  <colItems count="1">
    <i>
      <x v="1"/>
    </i>
  </colItems>
  <dataFields count="1">
    <dataField name="Medel av F35" fld="40" subtotal="average" baseField="0" baseItem="0"/>
  </dataFields>
  <formats count="2">
    <format dxfId="181">
      <pivotArea grandRow="1" outline="0" collapsedLevelsAreSubtotals="1" fieldPosition="0"/>
    </format>
    <format dxfId="180">
      <pivotArea collapsedLevelsAreSubtotals="1" fieldPosition="0">
        <references count="1">
          <reference field="4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600268EC-E2ED-4CCB-8BC1-4B1345E5BBD7}" name="Pivottabell13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518:K521"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s>
  <rowFields count="1">
    <field x="47"/>
  </rowFields>
  <rowItems count="2">
    <i>
      <x v="5"/>
    </i>
    <i t="grand">
      <x/>
    </i>
  </rowItems>
  <colFields count="1">
    <field x="0"/>
  </colFields>
  <colItems count="1">
    <i>
      <x v="1"/>
    </i>
  </colItems>
  <dataFields count="1">
    <dataField name="Medel av F42" fld="47" subtotal="average" baseField="0" baseItem="0"/>
  </dataFields>
  <formats count="1">
    <format dxfId="18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3AAEBFBE-BA2B-4441-BEB5-23AA45BAA30C}" name="Pivottabell44"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58:C166"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3"/>
        <item x="2"/>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i>
    <i>
      <x v="1"/>
    </i>
    <i>
      <x v="2"/>
    </i>
    <i>
      <x v="3"/>
    </i>
    <i>
      <x v="4"/>
    </i>
    <i>
      <x v="5"/>
    </i>
    <i t="grand">
      <x/>
    </i>
  </rowItems>
  <colFields count="1">
    <field x="0"/>
  </colFields>
  <colItems count="1">
    <i>
      <x v="1"/>
    </i>
  </colItems>
  <dataFields count="1">
    <dataField name="Antal av F12"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DAC84EFC-BCDC-4E35-8514-CC5719125574}" name="Pivottabell95"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62:C37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1"/>
        <item x="2"/>
        <item x="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7">
    <i>
      <x/>
    </i>
    <i>
      <x v="1"/>
    </i>
    <i>
      <x v="2"/>
    </i>
    <i>
      <x v="3"/>
    </i>
    <i>
      <x v="4"/>
    </i>
    <i>
      <x v="5"/>
    </i>
    <i t="grand">
      <x/>
    </i>
  </rowItems>
  <colFields count="1">
    <field x="0"/>
  </colFields>
  <colItems count="1">
    <i>
      <x v="1"/>
    </i>
  </colItems>
  <dataFields count="1">
    <dataField name="Antal av F29" fld="3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40ECB2FB-95E3-4395-9C69-1BB5F6C26786}" name="Pivottabell2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62:G7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axis="axisRow" dataField="1" showAll="0" sortType="ascending">
      <items count="7">
        <item x="4"/>
        <item x="3"/>
        <item x="2"/>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7">
    <i>
      <x/>
    </i>
    <i>
      <x v="1"/>
    </i>
    <i>
      <x v="2"/>
    </i>
    <i>
      <x v="3"/>
    </i>
    <i>
      <x v="4"/>
    </i>
    <i>
      <x v="5"/>
    </i>
    <i t="grand">
      <x/>
    </i>
  </rowItems>
  <colFields count="1">
    <field x="0"/>
  </colFields>
  <colItems count="1">
    <i>
      <x v="1"/>
    </i>
  </colItems>
  <dataFields count="1">
    <dataField name="Antal av F4" fld="9" subtotal="count" showDataAs="percentOfCol" baseField="0" baseItem="0" numFmtId="10"/>
  </dataFields>
  <formats count="2">
    <format dxfId="184">
      <pivotArea collapsedLevelsAreSubtotals="1" fieldPosition="0">
        <references count="1">
          <reference field="9" count="0"/>
        </references>
      </pivotArea>
    </format>
    <format dxfId="18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13C4B42A-FE23-46E4-B987-D07C60629E5F}" name="Pivottabell7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90:G299"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4"/>
        <item x="3"/>
        <item x="5"/>
        <item x="2"/>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8">
    <i>
      <x/>
    </i>
    <i>
      <x v="1"/>
    </i>
    <i>
      <x v="2"/>
    </i>
    <i>
      <x v="3"/>
    </i>
    <i>
      <x v="4"/>
    </i>
    <i>
      <x v="5"/>
    </i>
    <i>
      <x v="6"/>
    </i>
    <i t="grand">
      <x/>
    </i>
  </rowItems>
  <colFields count="1">
    <field x="0"/>
  </colFields>
  <colItems count="1">
    <i>
      <x v="1"/>
    </i>
  </colItems>
  <dataFields count="1">
    <dataField name="Antal av F23" fld="28" subtotal="count" showDataAs="percentOfCol" baseField="0" baseItem="0" numFmtId="9"/>
  </dataFields>
  <formats count="1">
    <format dxfId="18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FF8CFC9A-276D-4883-90C9-71AF2E7D4F10}" name="Pivottabell4" cacheId="8"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S4:S5" firstHeaderRow="1" firstDataRow="1" firstDataCol="0" rowPageCount="1" colPageCount="1"/>
  <pivotFields count="49">
    <pivotField showAll="0"/>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axis="axisPage" dataField="1" showAll="0">
      <items count="5">
        <item m="1" x="3"/>
        <item m="1" x="1"/>
        <item m="1" x="2"/>
        <item x="0"/>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3" hier="-1"/>
  </pageFields>
  <dataFields count="1">
    <dataField name="Summa av Årskur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F985548A-2924-412C-AA9E-F5539869645E}" name="Pivottabell7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90:K299"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0"/>
        <item x="4"/>
        <item x="3"/>
        <item x="5"/>
        <item x="2"/>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8"/>
  </rowFields>
  <rowItems count="8">
    <i>
      <x/>
    </i>
    <i>
      <x v="1"/>
    </i>
    <i>
      <x v="2"/>
    </i>
    <i>
      <x v="3"/>
    </i>
    <i>
      <x v="4"/>
    </i>
    <i>
      <x v="5"/>
    </i>
    <i>
      <x v="6"/>
    </i>
    <i t="grand">
      <x/>
    </i>
  </rowItems>
  <colFields count="1">
    <field x="0"/>
  </colFields>
  <colItems count="1">
    <i>
      <x v="1"/>
    </i>
  </colItems>
  <dataFields count="1">
    <dataField name="Medel av F23" fld="28" subtotal="average" baseField="0" baseItem="0"/>
  </dataFields>
  <formats count="2">
    <format dxfId="187">
      <pivotArea grandRow="1" outline="0" collapsedLevelsAreSubtotals="1" fieldPosition="0"/>
    </format>
    <format dxfId="186">
      <pivotArea collapsedLevelsAreSubtotals="1" fieldPosition="0">
        <references count="1">
          <reference field="2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52C538F9-FF64-4BD8-8565-8F5C41079395}" name="Pivottabell11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46:C449"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 showAll="0"/>
    <pivotField showAll="0"/>
  </pivotFields>
  <rowFields count="1">
    <field x="41"/>
  </rowFields>
  <rowItems count="2">
    <i>
      <x v="5"/>
    </i>
    <i t="grand">
      <x/>
    </i>
  </rowItems>
  <colFields count="1">
    <field x="0"/>
  </colFields>
  <colItems count="1">
    <i>
      <x v="1"/>
    </i>
  </colItems>
  <dataFields count="1">
    <dataField name="Antal av F36" fld="4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53205EE-0413-4D1F-9012-0E099E79A52C}" name="Pivottabell3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110:K119"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axis="axisRow" dataField="1" showAll="0" sortType="ascending">
      <items count="8">
        <item x="2"/>
        <item x="3"/>
        <item x="0"/>
        <item x="5"/>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8">
    <i>
      <x/>
    </i>
    <i>
      <x v="1"/>
    </i>
    <i>
      <x v="2"/>
    </i>
    <i>
      <x v="3"/>
    </i>
    <i>
      <x v="4"/>
    </i>
    <i>
      <x v="5"/>
    </i>
    <i>
      <x v="6"/>
    </i>
    <i t="grand">
      <x/>
    </i>
  </rowItems>
  <colFields count="1">
    <field x="0"/>
  </colFields>
  <colItems count="1">
    <i>
      <x v="1"/>
    </i>
  </colItems>
  <dataFields count="1">
    <dataField name="Medel av F8" fld="13" subtotal="average" baseField="0" baseItem="0"/>
  </dataFields>
  <formats count="2">
    <format dxfId="120">
      <pivotArea grandRow="1" outline="0" collapsedLevelsAreSubtotals="1" fieldPosition="0"/>
    </format>
    <format dxfId="119">
      <pivotArea collapsedLevelsAreSubtotals="1" fieldPosition="0">
        <references count="1">
          <reference field="1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4C51952C-EDDC-4453-8ED0-A6782DB27D3C}" name="Pivottabell5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82:C19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2"/>
        <item x="4"/>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7">
    <i>
      <x/>
    </i>
    <i>
      <x v="1"/>
    </i>
    <i>
      <x v="2"/>
    </i>
    <i>
      <x v="3"/>
    </i>
    <i>
      <x v="4"/>
    </i>
    <i>
      <x v="5"/>
    </i>
    <i t="grand">
      <x/>
    </i>
  </rowItems>
  <colFields count="1">
    <field x="0"/>
  </colFields>
  <colItems count="1">
    <i>
      <x v="1"/>
    </i>
  </colItems>
  <dataFields count="1">
    <dataField name="Antal av F14"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BC22B4F6-17F1-42E3-AF9B-4FE6ED140621}" name="Pivottabell68"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254:G26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5"/>
        <item x="3"/>
        <item x="2"/>
        <item x="0"/>
        <item x="4"/>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5"/>
  </rowFields>
  <rowItems count="8">
    <i>
      <x/>
    </i>
    <i>
      <x v="1"/>
    </i>
    <i>
      <x v="2"/>
    </i>
    <i>
      <x v="3"/>
    </i>
    <i>
      <x v="4"/>
    </i>
    <i>
      <x v="5"/>
    </i>
    <i>
      <x v="6"/>
    </i>
    <i t="grand">
      <x/>
    </i>
  </rowItems>
  <colFields count="1">
    <field x="0"/>
  </colFields>
  <colItems count="1">
    <i>
      <x v="1"/>
    </i>
  </colItems>
  <dataFields count="1">
    <dataField name="Antal av F20" fld="25" subtotal="count" showDataAs="percentOfCol" baseField="0" baseItem="0" numFmtId="9"/>
  </dataFields>
  <formats count="1">
    <format dxfId="18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F118F556-2B3A-46F2-A72A-164FD5592EDD}" name="Pivottabell8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14:C322"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0"/>
        <item x="2"/>
        <item x="3"/>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0"/>
  </rowFields>
  <rowItems count="7">
    <i>
      <x/>
    </i>
    <i>
      <x v="1"/>
    </i>
    <i>
      <x v="2"/>
    </i>
    <i>
      <x v="3"/>
    </i>
    <i>
      <x v="4"/>
    </i>
    <i>
      <x v="5"/>
    </i>
    <i t="grand">
      <x/>
    </i>
  </rowItems>
  <colFields count="1">
    <field x="0"/>
  </colFields>
  <colItems count="1">
    <i>
      <x v="1"/>
    </i>
  </colItems>
  <dataFields count="1">
    <dataField name="Antal av F25" fld="3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D589ED34-9D27-468E-B3D9-F4168995D168}" name="Pivottabell2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98:C10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axis="axisRow" dataField="1" showAll="0" sortType="ascending">
      <items count="8">
        <item x="4"/>
        <item x="0"/>
        <item x="2"/>
        <item x="5"/>
        <item x="3"/>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8">
    <i>
      <x/>
    </i>
    <i>
      <x v="1"/>
    </i>
    <i>
      <x v="2"/>
    </i>
    <i>
      <x v="3"/>
    </i>
    <i>
      <x v="4"/>
    </i>
    <i>
      <x v="5"/>
    </i>
    <i>
      <x v="6"/>
    </i>
    <i t="grand">
      <x/>
    </i>
  </rowItems>
  <colFields count="1">
    <field x="0"/>
  </colFields>
  <colItems count="1">
    <i>
      <x v="1"/>
    </i>
  </colItems>
  <dataFields count="1">
    <dataField name="Antal av F7"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6F1F3CBE-D7AA-4BF4-8345-BED515EF23B5}" name="Pivottabell4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46:C155"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axis="axisRow" dataField="1" showAll="0" sortType="ascending">
      <items count="8">
        <item x="2"/>
        <item x="3"/>
        <item x="0"/>
        <item x="6"/>
        <item x="5"/>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8">
    <i>
      <x/>
    </i>
    <i>
      <x v="1"/>
    </i>
    <i>
      <x v="2"/>
    </i>
    <i>
      <x v="3"/>
    </i>
    <i>
      <x v="4"/>
    </i>
    <i>
      <x v="5"/>
    </i>
    <i>
      <x v="6"/>
    </i>
    <i t="grand">
      <x/>
    </i>
  </rowItems>
  <colFields count="1">
    <field x="0"/>
  </colFields>
  <colItems count="1">
    <i>
      <x v="1"/>
    </i>
  </colItems>
  <dataFields count="1">
    <dataField name="Antal av F11"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11F8A075-9ED2-4795-915A-8B5A866141BA}" name="Pivottabell4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170:C178"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2"/>
        <item x="3"/>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7">
    <i>
      <x/>
    </i>
    <i>
      <x v="1"/>
    </i>
    <i>
      <x v="2"/>
    </i>
    <i>
      <x v="3"/>
    </i>
    <i>
      <x v="4"/>
    </i>
    <i>
      <x v="5"/>
    </i>
    <i t="grand">
      <x/>
    </i>
  </rowItems>
  <colFields count="1">
    <field x="0"/>
  </colFields>
  <colItems count="1">
    <i>
      <x v="1"/>
    </i>
  </colItems>
  <dataFields count="1">
    <dataField name="Antal av F13"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0C599EEA-791F-4885-A1EC-3555F78C2B2E}" name="Pivottabell12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94:G49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s>
  <rowFields count="1">
    <field x="45"/>
  </rowFields>
  <rowItems count="2">
    <i>
      <x v="5"/>
    </i>
    <i t="grand">
      <x/>
    </i>
  </rowItems>
  <colFields count="1">
    <field x="0"/>
  </colFields>
  <colItems count="1">
    <i>
      <x v="1"/>
    </i>
  </colItems>
  <dataFields count="1">
    <dataField name="Antal av F40" fld="45" subtotal="count" showDataAs="percentOfCol" baseField="0" baseItem="0" numFmtId="10"/>
  </dataFields>
  <formats count="4">
    <format dxfId="192">
      <pivotArea outline="0" collapsedLevelsAreSubtotals="1" fieldPosition="0"/>
    </format>
    <format dxfId="191">
      <pivotArea outline="0" fieldPosition="0">
        <references count="1">
          <reference field="4294967294" count="1">
            <x v="0"/>
          </reference>
        </references>
      </pivotArea>
    </format>
    <format dxfId="190">
      <pivotArea grandRow="1" outline="0" collapsedLevelsAreSubtotals="1" fieldPosition="0"/>
    </format>
    <format dxfId="189">
      <pivotArea collapsedLevelsAreSubtotals="1" fieldPosition="0">
        <references count="1">
          <reference field="4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FAC816A6-47F3-4190-B2AE-03FFDEA83D58}" name="Pivottabell10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86:G394"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2"/>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7">
    <i>
      <x/>
    </i>
    <i>
      <x v="1"/>
    </i>
    <i>
      <x v="2"/>
    </i>
    <i>
      <x v="3"/>
    </i>
    <i>
      <x v="4"/>
    </i>
    <i>
      <x v="5"/>
    </i>
    <i t="grand">
      <x/>
    </i>
  </rowItems>
  <colFields count="1">
    <field x="0"/>
  </colFields>
  <colItems count="1">
    <i>
      <x v="1"/>
    </i>
  </colItems>
  <dataFields count="1">
    <dataField name="Antal av F31" fld="36" subtotal="count" showDataAs="percentOfCol" baseField="0" baseItem="0" numFmtId="9"/>
  </dataFields>
  <formats count="1">
    <format dxfId="19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A44C9E70-6D6B-45C0-B4F5-236294A66CBB}" name="Pivottabell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N2:O2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axis="axisRow" dataField="1" showAll="0">
      <items count="21">
        <item m="1" x="19"/>
        <item x="0"/>
        <item x="1"/>
        <item x="2"/>
        <item x="3"/>
        <item x="4"/>
        <item x="5"/>
        <item x="6"/>
        <item x="7"/>
        <item x="8"/>
        <item x="9"/>
        <item x="10"/>
        <item x="11"/>
        <item x="12"/>
        <item x="13"/>
        <item x="14"/>
        <item x="15"/>
        <item x="16"/>
        <item x="17"/>
        <item x="18"/>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20">
    <i>
      <x v="1"/>
    </i>
    <i>
      <x v="2"/>
    </i>
    <i>
      <x v="3"/>
    </i>
    <i>
      <x v="4"/>
    </i>
    <i>
      <x v="5"/>
    </i>
    <i>
      <x v="6"/>
    </i>
    <i>
      <x v="7"/>
    </i>
    <i>
      <x v="8"/>
    </i>
    <i>
      <x v="9"/>
    </i>
    <i>
      <x v="10"/>
    </i>
    <i>
      <x v="11"/>
    </i>
    <i>
      <x v="12"/>
    </i>
    <i>
      <x v="13"/>
    </i>
    <i>
      <x v="14"/>
    </i>
    <i>
      <x v="15"/>
    </i>
    <i>
      <x v="16"/>
    </i>
    <i>
      <x v="17"/>
    </i>
    <i>
      <x v="18"/>
    </i>
    <i>
      <x v="19"/>
    </i>
    <i t="grand">
      <x/>
    </i>
  </rowItems>
  <colFields count="1">
    <field x="0"/>
  </colFields>
  <colItems count="1">
    <i>
      <x v="1"/>
    </i>
  </colItems>
  <dataFields count="1">
    <dataField name="Antal av Klass"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2846083D-6735-4BDF-B99A-D0FC31A51DDE}" name="Pivottabell5" cacheId="8" applyNumberFormats="0" applyBorderFormats="0" applyFontFormats="0" applyPatternFormats="0" applyAlignmentFormats="0" applyWidthHeightFormats="1" dataCaption="Värden" updatedVersion="8" minRefreshableVersion="3" useAutoFormatting="1" itemPrintTitles="1" createdVersion="6" indent="0" outline="1" outlineData="1" multipleFieldFilters="0">
  <location ref="B17:B18" firstHeaderRow="1" firstDataRow="1" firstDataCol="0" rowPageCount="1" colPageCount="1"/>
  <pivotFields count="49">
    <pivotField showAll="0"/>
    <pivotField showAll="0">
      <items count="3">
        <item x="1"/>
        <item x="0"/>
        <item t="default"/>
      </items>
    </pivotField>
    <pivotField axis="axisPage" dataField="1" showAll="0">
      <items count="22">
        <item m="1" x="20"/>
        <item x="0"/>
        <item x="2"/>
        <item m="1" x="19"/>
        <item x="1"/>
        <item x="5"/>
        <item x="6"/>
        <item x="4"/>
        <item m="1" x="18"/>
        <item x="7"/>
        <item x="3"/>
        <item x="8"/>
        <item x="9"/>
        <item x="10"/>
        <item x="11"/>
        <item x="12"/>
        <item x="13"/>
        <item x="14"/>
        <item x="15"/>
        <item x="16"/>
        <item x="17"/>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3C6296F6-E918-4436-86D9-B0A2C6014DAD}" name="Pivottabell13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506:G509"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s>
  <rowFields count="1">
    <field x="46"/>
  </rowFields>
  <rowItems count="2">
    <i>
      <x v="5"/>
    </i>
    <i t="grand">
      <x/>
    </i>
  </rowItems>
  <colFields count="1">
    <field x="0"/>
  </colFields>
  <colItems count="1">
    <i>
      <x v="1"/>
    </i>
  </colItems>
  <dataFields count="1">
    <dataField name="Antal av F41" fld="46" subtotal="count" showDataAs="percentOfCol" baseField="0" baseItem="0" numFmtId="9"/>
  </dataFields>
  <formats count="2">
    <format dxfId="122">
      <pivotArea outline="0" fieldPosition="0">
        <references count="1">
          <reference field="4294967294" count="1">
            <x v="0"/>
          </reference>
        </references>
      </pivotArea>
    </format>
    <format dxfId="12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858CA701-B7F7-4DCB-BC14-47E0DCAB0281}" name="Pivottabell45"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158:G166"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3"/>
        <item x="2"/>
        <item x="0"/>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i>
    <i>
      <x v="1"/>
    </i>
    <i>
      <x v="2"/>
    </i>
    <i>
      <x v="3"/>
    </i>
    <i>
      <x v="4"/>
    </i>
    <i>
      <x v="5"/>
    </i>
    <i t="grand">
      <x/>
    </i>
  </rowItems>
  <colFields count="1">
    <field x="0"/>
  </colFields>
  <colItems count="1">
    <i>
      <x v="1"/>
    </i>
  </colItems>
  <dataFields count="1">
    <dataField name="Antal av F12" fld="17" subtotal="count" showDataAs="percentOfCol" baseField="0" baseItem="0" numFmtId="9"/>
  </dataFields>
  <formats count="1">
    <format dxfId="19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1.xml><?xml version="1.0" encoding="utf-8"?>
<pivotTableDefinition xmlns="http://schemas.openxmlformats.org/spreadsheetml/2006/main" xmlns:mc="http://schemas.openxmlformats.org/markup-compatibility/2006" xmlns:xr="http://schemas.microsoft.com/office/spreadsheetml/2014/revision" mc:Ignorable="xr" xr:uid="{D31410C5-36E1-4EA1-AC9B-793BA8AFBDF0}" name="Pivottabell60"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218:K226"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4"/>
        <item x="0"/>
        <item x="2"/>
        <item x="3"/>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Fields count="1">
    <field x="0"/>
  </colFields>
  <colItems count="1">
    <i>
      <x v="1"/>
    </i>
  </colItems>
  <dataFields count="1">
    <dataField name="Medel av F17" fld="22" subtotal="average" baseField="0" baseItem="0"/>
  </dataFields>
  <formats count="2">
    <format dxfId="196">
      <pivotArea collapsedLevelsAreSubtotals="1" fieldPosition="0">
        <references count="1">
          <reference field="22" count="0"/>
        </references>
      </pivotArea>
    </format>
    <format dxfId="19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8D33DA8F-CAAB-4807-9AFB-B560D8239EAE}" name="Pivottabell137"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530:K53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s>
  <rowFields count="1">
    <field x="48"/>
  </rowFields>
  <rowItems count="2">
    <i>
      <x v="5"/>
    </i>
    <i t="grand">
      <x/>
    </i>
  </rowItems>
  <colFields count="1">
    <field x="0"/>
  </colFields>
  <colItems count="1">
    <i>
      <x v="1"/>
    </i>
  </colItems>
  <dataFields count="1">
    <dataField name="Medel av F43" fld="48" subtotal="average" baseField="0" baseItem="0"/>
  </dataFields>
  <formats count="1">
    <format dxfId="19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3.xml><?xml version="1.0" encoding="utf-8"?>
<pivotTableDefinition xmlns="http://schemas.openxmlformats.org/spreadsheetml/2006/main" xmlns:mc="http://schemas.openxmlformats.org/markup-compatibility/2006" xmlns:xr="http://schemas.microsoft.com/office/spreadsheetml/2014/revision" mc:Ignorable="xr" xr:uid="{CCA7E901-F057-4120-823A-AA7A964ACCF8}" name="Pivottabell12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94:C497"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s>
  <rowFields count="1">
    <field x="45"/>
  </rowFields>
  <rowItems count="2">
    <i>
      <x v="5"/>
    </i>
    <i t="grand">
      <x/>
    </i>
  </rowItems>
  <colFields count="1">
    <field x="0"/>
  </colFields>
  <colItems count="1">
    <i>
      <x v="1"/>
    </i>
  </colItems>
  <dataFields count="1">
    <dataField name="Antal av F40" fld="4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4.xml><?xml version="1.0" encoding="utf-8"?>
<pivotTableDefinition xmlns="http://schemas.openxmlformats.org/spreadsheetml/2006/main" xmlns:mc="http://schemas.openxmlformats.org/markup-compatibility/2006" xmlns:xr="http://schemas.microsoft.com/office/spreadsheetml/2014/revision" mc:Ignorable="xr" xr:uid="{09BB841A-0C18-4F2A-A284-84C3D61704F8}" name="Pivottabell111"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422:G43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2"/>
        <item x="0"/>
        <item x="4"/>
        <item x="3"/>
        <item x="1"/>
        <item x="5"/>
        <item t="default"/>
      </items>
    </pivotField>
    <pivotField showAll="0"/>
    <pivotField showAll="0"/>
    <pivotField showAll="0"/>
    <pivotField showAll="0"/>
    <pivotField showAll="0"/>
    <pivotField showAll="0"/>
    <pivotField showAll="0"/>
    <pivotField showAll="0"/>
    <pivotField showAll="0"/>
  </pivotFields>
  <rowFields count="1">
    <field x="39"/>
  </rowFields>
  <rowItems count="7">
    <i>
      <x/>
    </i>
    <i>
      <x v="1"/>
    </i>
    <i>
      <x v="2"/>
    </i>
    <i>
      <x v="3"/>
    </i>
    <i>
      <x v="4"/>
    </i>
    <i>
      <x v="5"/>
    </i>
    <i t="grand">
      <x/>
    </i>
  </rowItems>
  <colFields count="1">
    <field x="0"/>
  </colFields>
  <colItems count="1">
    <i>
      <x v="1"/>
    </i>
  </colItems>
  <dataFields count="1">
    <dataField name="Antal av F34" fld="39" subtotal="count" showDataAs="percentOfCol" baseField="0" baseItem="0" numFmtId="9"/>
  </dataFields>
  <formats count="1">
    <format dxfId="19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5.xml><?xml version="1.0" encoding="utf-8"?>
<pivotTableDefinition xmlns="http://schemas.openxmlformats.org/spreadsheetml/2006/main" xmlns:mc="http://schemas.openxmlformats.org/markup-compatibility/2006" xmlns:xr="http://schemas.microsoft.com/office/spreadsheetml/2014/revision" mc:Ignorable="xr" xr:uid="{ADA55023-43D3-43C1-AB79-0B0C5FD849E6}" name="Pivottabell13"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38:C46"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axis="axisRow" dataField="1" showAll="0" sortType="ascending">
      <items count="7">
        <item x="5"/>
        <item x="2"/>
        <item x="0"/>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0"/>
  </colFields>
  <colItems count="1">
    <i>
      <x v="1"/>
    </i>
  </colItems>
  <dataFields count="1">
    <dataField name="Antal av F2"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6.xml><?xml version="1.0" encoding="utf-8"?>
<pivotTableDefinition xmlns="http://schemas.openxmlformats.org/spreadsheetml/2006/main" xmlns:mc="http://schemas.openxmlformats.org/markup-compatibility/2006" xmlns:xr="http://schemas.microsoft.com/office/spreadsheetml/2014/revision" mc:Ignorable="xr" xr:uid="{9ECF3391-4430-4EA6-AA5A-C0AC21BDF292}" name="Pivottabell122"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470:C473"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m="1" x="4"/>
        <item m="1" x="3"/>
        <item m="1" x="1"/>
        <item m="1" x="2"/>
        <item m="1" x="5"/>
        <item x="0"/>
        <item t="default"/>
      </items>
    </pivotField>
    <pivotField showAll="0"/>
    <pivotField showAll="0"/>
    <pivotField showAll="0"/>
    <pivotField showAll="0"/>
    <pivotField showAll="0"/>
  </pivotFields>
  <rowFields count="1">
    <field x="43"/>
  </rowFields>
  <rowItems count="2">
    <i>
      <x v="5"/>
    </i>
    <i t="grand">
      <x/>
    </i>
  </rowItems>
  <colFields count="1">
    <field x="0"/>
  </colFields>
  <colItems count="1">
    <i>
      <x v="1"/>
    </i>
  </colItems>
  <dataFields count="1">
    <dataField name="Antal av F38" fld="4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7.xml><?xml version="1.0" encoding="utf-8"?>
<pivotTableDefinition xmlns="http://schemas.openxmlformats.org/spreadsheetml/2006/main" xmlns:mc="http://schemas.openxmlformats.org/markup-compatibility/2006" xmlns:xr="http://schemas.microsoft.com/office/spreadsheetml/2014/revision" mc:Ignorable="xr" xr:uid="{FBD60991-928B-4B13-A369-0E86C59AF0B6}" name="Pivottabell9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J362:K370"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1"/>
        <item x="2"/>
        <item x="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7">
    <i>
      <x/>
    </i>
    <i>
      <x v="1"/>
    </i>
    <i>
      <x v="2"/>
    </i>
    <i>
      <x v="3"/>
    </i>
    <i>
      <x v="4"/>
    </i>
    <i>
      <x v="5"/>
    </i>
    <i t="grand">
      <x/>
    </i>
  </rowItems>
  <colFields count="1">
    <field x="0"/>
  </colFields>
  <colItems count="1">
    <i>
      <x v="1"/>
    </i>
  </colItems>
  <dataFields count="1">
    <dataField name="Medel av F29" fld="34" subtotal="average" baseField="0" baseItem="0"/>
  </dataFields>
  <formats count="2">
    <format dxfId="200">
      <pivotArea grandRow="1" outline="0" collapsedLevelsAreSubtotals="1" fieldPosition="0"/>
    </format>
    <format dxfId="199">
      <pivotArea collapsedLevelsAreSubtotals="1" fieldPosition="0">
        <references count="1">
          <reference field="3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8.xml><?xml version="1.0" encoding="utf-8"?>
<pivotTableDefinition xmlns="http://schemas.openxmlformats.org/spreadsheetml/2006/main" xmlns:mc="http://schemas.openxmlformats.org/markup-compatibility/2006" xmlns:xr="http://schemas.microsoft.com/office/spreadsheetml/2014/revision" mc:Ignorable="xr" xr:uid="{2EF6591E-F290-4AB9-9B82-573087EEDBFE}" name="Pivottabell99"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F374:G382"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2"/>
        <item x="0"/>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7">
    <i>
      <x/>
    </i>
    <i>
      <x v="1"/>
    </i>
    <i>
      <x v="2"/>
    </i>
    <i>
      <x v="3"/>
    </i>
    <i>
      <x v="4"/>
    </i>
    <i>
      <x v="5"/>
    </i>
    <i t="grand">
      <x/>
    </i>
  </rowItems>
  <colFields count="1">
    <field x="0"/>
  </colFields>
  <colItems count="1">
    <i>
      <x v="1"/>
    </i>
  </colItems>
  <dataFields count="1">
    <dataField name="Antal av F30" fld="35" subtotal="count" showDataAs="percentOfCol" baseField="0" baseItem="0" numFmtId="9"/>
  </dataFields>
  <formats count="1">
    <format dxfId="20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9.xml><?xml version="1.0" encoding="utf-8"?>
<pivotTableDefinition xmlns="http://schemas.openxmlformats.org/spreadsheetml/2006/main" xmlns:mc="http://schemas.openxmlformats.org/markup-compatibility/2006" xmlns:xr="http://schemas.microsoft.com/office/spreadsheetml/2014/revision" mc:Ignorable="xr" xr:uid="{1DFEF5E0-244C-4E34-9864-12D127B66C9B}" name="Pivottabell56" cacheId="8" applyNumberFormats="0" applyBorderFormats="0" applyFontFormats="0" applyPatternFormats="0" applyAlignmentFormats="0" applyWidthHeightFormats="1" dataCaption="Värden" updatedVersion="8" minRefreshableVersion="3" useAutoFormatting="1" colGrandTotals="0" itemPrintTitles="1" createdVersion="6" indent="0" outline="1" outlineData="1" multipleFieldFilters="0" rowHeaderCaption="" colHeaderCaption="">
  <location ref="B206:C214" firstHeaderRow="1" firstDataRow="2" firstDataCol="1"/>
  <pivotFields count="49">
    <pivotField axis="axisCol" showAll="0">
      <items count="3">
        <item m="1" x="1"/>
        <item x="0"/>
        <item t="default"/>
      </items>
    </pivotField>
    <pivotField showAll="0">
      <items count="3">
        <item x="1"/>
        <item x="0"/>
        <item t="default"/>
      </items>
    </pivotField>
    <pivotField showAll="0">
      <items count="22">
        <item x="13"/>
        <item m="1" x="20"/>
        <item x="14"/>
        <item x="16"/>
        <item x="15"/>
        <item x="0"/>
        <item x="6"/>
        <item x="12"/>
        <item x="9"/>
        <item x="11"/>
        <item x="3"/>
        <item x="8"/>
        <item x="4"/>
        <item x="10"/>
        <item x="5"/>
        <item x="7"/>
        <item x="17"/>
        <item x="2"/>
        <item x="1"/>
        <item m="1" x="18"/>
        <item m="1" x="19"/>
        <item t="default"/>
      </items>
    </pivotField>
    <pivotField showAll="0">
      <items count="5">
        <item m="1" x="3"/>
        <item m="1" x="1"/>
        <item x="0"/>
        <item m="1" x="2"/>
        <item t="default"/>
      </items>
    </pivotField>
    <pivotField showAll="0">
      <items count="21">
        <item m="1" x="19"/>
        <item x="12"/>
        <item x="11"/>
        <item x="15"/>
        <item x="13"/>
        <item x="14"/>
        <item x="16"/>
        <item x="17"/>
        <item x="3"/>
        <item x="5"/>
        <item x="1"/>
        <item x="0"/>
        <item x="2"/>
        <item x="18"/>
        <item x="6"/>
        <item x="10"/>
        <item x="9"/>
        <item x="7"/>
        <item x="8"/>
        <item x="4"/>
        <item t="default"/>
      </items>
    </pivotField>
    <pivotField showAll="0">
      <items count="10">
        <item x="2"/>
        <item m="1" x="5"/>
        <item m="1" x="6"/>
        <item x="3"/>
        <item x="0"/>
        <item m="1" x="8"/>
        <item x="1"/>
        <item m="1" x="4"/>
        <item m="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7">
        <item x="3"/>
        <item x="0"/>
        <item x="2"/>
        <item x="4"/>
        <item x="1"/>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7">
    <i>
      <x/>
    </i>
    <i>
      <x v="1"/>
    </i>
    <i>
      <x v="2"/>
    </i>
    <i>
      <x v="3"/>
    </i>
    <i>
      <x v="4"/>
    </i>
    <i>
      <x v="5"/>
    </i>
    <i t="grand">
      <x/>
    </i>
  </rowItems>
  <colFields count="1">
    <field x="0"/>
  </colFields>
  <colItems count="1">
    <i>
      <x v="1"/>
    </i>
  </colItems>
  <dataFields count="1">
    <dataField name="Antal av F16"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Utförare" xr10:uid="{30822D69-3B2E-4D62-AD05-3E6C20E5CB02}" sourceName="Utförare">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items count="2">
        <i x="1" s="1"/>
        <i x="0"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 xr10:uid="{90E36034-EA42-49DF-A734-1A9122A17967}" sourceName="Resultatenhet">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showMissing="0">
      <items count="21">
        <i x="13" s="1"/>
        <i x="14" s="1"/>
        <i x="16" s="1"/>
        <i x="15" s="1"/>
        <i x="0" s="1"/>
        <i x="6" s="1"/>
        <i x="12" s="1"/>
        <i x="9" s="1"/>
        <i x="11" s="1"/>
        <i x="3" s="1"/>
        <i x="8" s="1"/>
        <i x="4" s="1"/>
        <i x="10" s="1"/>
        <i x="5" s="1"/>
        <i x="7" s="1"/>
        <i x="17" s="1"/>
        <i x="2" s="1"/>
        <i x="1" s="1"/>
        <i x="20" s="1" nd="1"/>
        <i x="18" s="1" nd="1"/>
        <i x="19"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skurs" xr10:uid="{0DB82800-2D41-4DE8-BA69-158DE15D2249}" sourceName="Årskurs">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items count="4">
        <i x="0" s="1"/>
        <i x="3" s="1" nd="1"/>
        <i x="1" s="1" nd="1"/>
        <i x="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lass" xr10:uid="{24D77BAA-8755-4665-BCDA-87CC5F0A45A3}" sourceName="Klass">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items count="20">
        <i x="12" s="1"/>
        <i x="11" s="1"/>
        <i x="15" s="1"/>
        <i x="13" s="1"/>
        <i x="14" s="1"/>
        <i x="16" s="1"/>
        <i x="17" s="1"/>
        <i x="3" s="1"/>
        <i x="5" s="1"/>
        <i x="1" s="1"/>
        <i x="0" s="1"/>
        <i x="2" s="1"/>
        <i x="18" s="1"/>
        <i x="6" s="1"/>
        <i x="10" s="1"/>
        <i x="9" s="1"/>
        <i x="7" s="1"/>
        <i x="8" s="1"/>
        <i x="4" s="1"/>
        <i x="19"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 xr10:uid="{67969F04-2B85-4D24-878C-8323D993B453}" sourceName="Kön">
  <pivotTables>
    <pivotTable tabId="9" name="Pivottabell1"/>
    <pivotTable tabId="9" name="Pivottabell2"/>
    <pivotTable tabId="9" name="Pivottabell3"/>
    <pivotTable tabId="9" name="Pivottabell4"/>
    <pivotTable tabId="9" name="Pivottabell5"/>
    <pivotTable tabId="9" name="Pivottabell6"/>
    <pivotTable tabId="9" name="Pivottabell7"/>
    <pivotTable tabId="9" name="Pivottabell8"/>
    <pivotTable tabId="9" name="Pivottabell9"/>
    <pivotTable tabId="9" name="Pivottabell10"/>
    <pivotTable tabId="9" name="Pivottabell11"/>
    <pivotTable tabId="9" name="Pivottabell12"/>
    <pivotTable tabId="9" name="Pivottabell13"/>
    <pivotTable tabId="9" name="Pivottabell14"/>
    <pivotTable tabId="9" name="Pivottabell16"/>
    <pivotTable tabId="9" name="Pivottabell17"/>
    <pivotTable tabId="9" name="Pivottabell18"/>
    <pivotTable tabId="9" name="Pivottabell19"/>
    <pivotTable tabId="9" name="Pivottabell20"/>
    <pivotTable tabId="9" name="Pivottabell21"/>
    <pivotTable tabId="9" name="Pivottabell22"/>
    <pivotTable tabId="9" name="Pivottabell23"/>
    <pivotTable tabId="9" name="Pivottabell24"/>
    <pivotTable tabId="9" name="Pivottabell25"/>
    <pivotTable tabId="9" name="Pivottabell26"/>
    <pivotTable tabId="9" name="Pivottabell27"/>
    <pivotTable tabId="9" name="Pivottabell28"/>
    <pivotTable tabId="9" name="Pivottabell29"/>
    <pivotTable tabId="9" name="Pivottabell30"/>
    <pivotTable tabId="9" name="Pivottabell31"/>
    <pivotTable tabId="9" name="Pivottabell32"/>
    <pivotTable tabId="9" name="Pivottabell33"/>
    <pivotTable tabId="9" name="Pivottabell34"/>
    <pivotTable tabId="9" name="Pivottabell35"/>
    <pivotTable tabId="9" name="Pivottabell36"/>
    <pivotTable tabId="9" name="Pivottabell37"/>
    <pivotTable tabId="9" name="Pivottabell38"/>
    <pivotTable tabId="9" name="Pivottabell39"/>
    <pivotTable tabId="9" name="Pivottabell40"/>
    <pivotTable tabId="9" name="Pivottabell41"/>
    <pivotTable tabId="9" name="Pivottabell42"/>
    <pivotTable tabId="9" name="Pivottabell43"/>
    <pivotTable tabId="9" name="Pivottabell44"/>
    <pivotTable tabId="9" name="Pivottabell45"/>
    <pivotTable tabId="9" name="Pivottabell46"/>
    <pivotTable tabId="9" name="Pivottabell47"/>
    <pivotTable tabId="9" name="Pivottabell48"/>
    <pivotTable tabId="9" name="Pivottabell49"/>
    <pivotTable tabId="9" name="Pivottabell50"/>
    <pivotTable tabId="9" name="Pivottabell51"/>
    <pivotTable tabId="9" name="Pivottabell52"/>
    <pivotTable tabId="9" name="Pivottabell53"/>
    <pivotTable tabId="9" name="Pivottabell54"/>
    <pivotTable tabId="9" name="Pivottabell55"/>
    <pivotTable tabId="9" name="Pivottabell56"/>
    <pivotTable tabId="9" name="Pivottabell57"/>
    <pivotTable tabId="9" name="Pivottabell58"/>
    <pivotTable tabId="9" name="Pivottabell59"/>
    <pivotTable tabId="9" name="Pivottabell60"/>
    <pivotTable tabId="9" name="Pivottabell63"/>
    <pivotTable tabId="9" name="Pivottabell61"/>
    <pivotTable tabId="9" name="Pivottabell62"/>
    <pivotTable tabId="9" name="Pivottabell64"/>
    <pivotTable tabId="9" name="Pivottabell65"/>
    <pivotTable tabId="9" name="Pivottabell66"/>
    <pivotTable tabId="9" name="Pivottabell67"/>
    <pivotTable tabId="9" name="Pivottabell68"/>
    <pivotTable tabId="9" name="Pivottabell69"/>
    <pivotTable tabId="9" name="Pivottabell70"/>
    <pivotTable tabId="9" name="Pivottabell71"/>
    <pivotTable tabId="9" name="Pivottabell72"/>
    <pivotTable tabId="9" name="Pivottabell73"/>
    <pivotTable tabId="9" name="Pivottabell74"/>
    <pivotTable tabId="9" name="Pivottabell75"/>
    <pivotTable tabId="9" name="Pivottabell76"/>
    <pivotTable tabId="9" name="Pivottabell77"/>
    <pivotTable tabId="9" name="Pivottabell78"/>
    <pivotTable tabId="9" name="Pivottabell79"/>
    <pivotTable tabId="9" name="Pivottabell80"/>
    <pivotTable tabId="9" name="Pivottabell81"/>
    <pivotTable tabId="9" name="Pivottabell82"/>
    <pivotTable tabId="9" name="Pivottabell83"/>
    <pivotTable tabId="9" name="Pivottabell84"/>
    <pivotTable tabId="9" name="Pivottabell85"/>
    <pivotTable tabId="9" name="Pivottabell86"/>
    <pivotTable tabId="9" name="Pivottabell87"/>
    <pivotTable tabId="9" name="Pivottabell88"/>
    <pivotTable tabId="9" name="Pivottabell89"/>
    <pivotTable tabId="9" name="Pivottabell90"/>
    <pivotTable tabId="9" name="Pivottabell91"/>
    <pivotTable tabId="9" name="Pivottabell92"/>
    <pivotTable tabId="9" name="Pivottabell93"/>
    <pivotTable tabId="9" name="Pivottabell94"/>
    <pivotTable tabId="9" name="Pivottabell95"/>
    <pivotTable tabId="9" name="Pivottabell96"/>
    <pivotTable tabId="9" name="Pivottabell97"/>
    <pivotTable tabId="9" name="Pivottabell98"/>
    <pivotTable tabId="9" name="Pivottabell99"/>
    <pivotTable tabId="9" name="Pivottabell100"/>
    <pivotTable tabId="9" name="Pivottabell101"/>
    <pivotTable tabId="9" name="Pivottabell102"/>
    <pivotTable tabId="9" name="Pivottabell103"/>
    <pivotTable tabId="9" name="Pivottabell104"/>
    <pivotTable tabId="9" name="Pivottabell105"/>
    <pivotTable tabId="9" name="Pivottabell106"/>
    <pivotTable tabId="9" name="Pivottabell107"/>
    <pivotTable tabId="9" name="Pivottabell108"/>
    <pivotTable tabId="9" name="Pivottabell109"/>
    <pivotTable tabId="9" name="Pivottabell110"/>
    <pivotTable tabId="9" name="Pivottabell111"/>
    <pivotTable tabId="9" name="Pivottabell112"/>
    <pivotTable tabId="9" name="Pivottabell113"/>
    <pivotTable tabId="9" name="Pivottabell114"/>
    <pivotTable tabId="9" name="Pivottabell115"/>
    <pivotTable tabId="9" name="Pivottabell116"/>
    <pivotTable tabId="9" name="Pivottabell117"/>
    <pivotTable tabId="9" name="Pivottabell118"/>
    <pivotTable tabId="9" name="Pivottabell119"/>
    <pivotTable tabId="9" name="Pivottabell120"/>
    <pivotTable tabId="9" name="Pivottabell121"/>
    <pivotTable tabId="9" name="Pivottabell122"/>
    <pivotTable tabId="9" name="Pivottabell123"/>
    <pivotTable tabId="9" name="Pivottabell124"/>
    <pivotTable tabId="9" name="Pivottabell125"/>
    <pivotTable tabId="9" name="Pivottabell126"/>
    <pivotTable tabId="9" name="Pivottabell127"/>
    <pivotTable tabId="9" name="Pivottabell128"/>
    <pivotTable tabId="9" name="Pivottabell129"/>
    <pivotTable tabId="9" name="Pivottabell130"/>
    <pivotTable tabId="9" name="Pivottabell131"/>
    <pivotTable tabId="9" name="Pivottabell132"/>
    <pivotTable tabId="9" name="Pivottabell133"/>
    <pivotTable tabId="9" name="Pivottabell134"/>
    <pivotTable tabId="9" name="Pivottabell135"/>
    <pivotTable tabId="9" name="Pivottabell136"/>
    <pivotTable tabId="9" name="Pivottabell137"/>
    <pivotTable tabId="9" name="Pivottabell138"/>
  </pivotTables>
  <data>
    <tabular pivotCacheId="1333126522" showMissing="0">
      <items count="9">
        <i x="2" s="1"/>
        <i x="3" s="1"/>
        <i x="0" s="1"/>
        <i x="1" s="1"/>
        <i x="5" s="1" nd="1"/>
        <i x="6" s="1" nd="1"/>
        <i x="8" s="1" nd="1"/>
        <i x="4" s="1" nd="1"/>
        <i x="7"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1" xr10:uid="{99F22F8D-D8B7-40FD-8DE4-1A8FEC277743}" sourceName="Resultatenhet">
  <pivotTables>
    <pivotTable tabId="4" name="Pivottabell4"/>
    <pivotTable tabId="4" name="Pivottabell1"/>
    <pivotTable tabId="4" name="Pivottabell2"/>
    <pivotTable tabId="4" name="Pivottabell3"/>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s>
  <data>
    <tabular pivotCacheId="957564867">
      <items count="20">
        <i x="13" s="1"/>
        <i x="14" s="1"/>
        <i x="16" s="1"/>
        <i x="15" s="1"/>
        <i x="0" s="1"/>
        <i x="6" s="1"/>
        <i x="12" s="1"/>
        <i x="9" s="1"/>
        <i x="11" s="1"/>
        <i x="3" s="1"/>
        <i x="8" s="1"/>
        <i x="4" s="1"/>
        <i x="10" s="1"/>
        <i x="5" s="1"/>
        <i x="7" s="1"/>
        <i x="17" s="1"/>
        <i x="2" s="1"/>
        <i x="1" s="1"/>
        <i x="19" s="1" nd="1"/>
        <i x="18"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lass1" xr10:uid="{46F4DC82-699B-41C7-AA47-0933F85B8C2E}" sourceName="Klass">
  <pivotTables>
    <pivotTable tabId="4" name="Pivottabell4"/>
    <pivotTable tabId="4" name="Pivottabell1"/>
    <pivotTable tabId="4" name="Pivottabell2"/>
    <pivotTable tabId="4" name="Pivottabell3"/>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s>
  <data>
    <tabular pivotCacheId="957564867">
      <items count="20">
        <i x="12" s="1"/>
        <i x="11" s="1"/>
        <i x="15" s="1"/>
        <i x="13" s="1"/>
        <i x="14" s="1"/>
        <i x="16" s="1"/>
        <i x="17" s="1"/>
        <i x="3" s="1"/>
        <i x="5" s="1"/>
        <i x="1" s="1"/>
        <i x="0" s="1"/>
        <i x="2" s="1"/>
        <i x="18" s="1"/>
        <i x="6" s="1"/>
        <i x="10" s="1"/>
        <i x="9" s="1"/>
        <i x="7" s="1"/>
        <i x="8" s="1"/>
        <i x="4" s="1"/>
        <i x="19"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1" xr10:uid="{B0FC9AF6-86B6-4DC9-AD94-D78E1ED4FD79}" sourceName="Kön">
  <pivotTables>
    <pivotTable tabId="4" name="Pivottabell4"/>
    <pivotTable tabId="4" name="Pivottabell1"/>
    <pivotTable tabId="4" name="Pivottabell2"/>
    <pivotTable tabId="4" name="Pivottabell3"/>
    <pivotTable tabId="4" name="Pivottabell5"/>
    <pivotTable tabId="4" name="Pivottabell6"/>
    <pivotTable tabId="4" name="Pivottabell7"/>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21"/>
    <pivotTable tabId="4" name="Pivottabell22"/>
    <pivotTable tabId="4" name="Pivottabell23"/>
    <pivotTable tabId="4" name="Pivottabell24"/>
    <pivotTable tabId="4" name="Pivottabell17"/>
    <pivotTable tabId="4" name="Pivottabell18"/>
    <pivotTable tabId="4" name="Pivottabell19"/>
    <pivotTable tabId="4" name="Pivottabell20"/>
    <pivotTable tabId="4" name="Pivottabell25"/>
    <pivotTable tabId="4" name="Pivottabell26"/>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0"/>
    <pivotTable tabId="4" name="Pivottabell41"/>
    <pivotTable tabId="4" name="Pivottabell42"/>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87"/>
    <pivotTable tabId="4" name="Pivottabell88"/>
    <pivotTable tabId="4" name="Pivottabell91"/>
    <pivotTable tabId="4" name="Pivottabell92"/>
    <pivotTable tabId="4" name="Pivottabell89"/>
    <pivotTable tabId="4" name="Pivottabell90"/>
    <pivotTable tabId="4" name="Pivottabell93"/>
    <pivotTable tabId="4" name="Pivottabell94"/>
    <pivotTable tabId="4" name="Pivottabell95"/>
    <pivotTable tabId="4" name="Pivottabell96"/>
    <pivotTable tabId="4" name="Pivottabell97"/>
    <pivotTable tabId="4" name="Pivottabell98"/>
    <pivotTable tabId="4" name="Pivottabell99"/>
    <pivotTable tabId="4" name="Pivottabell100"/>
    <pivotTable tabId="4" name="Pivottabell101"/>
    <pivotTable tabId="4" name="Pivottabell102"/>
    <pivotTable tabId="4" name="Pivottabell103"/>
    <pivotTable tabId="4" name="Pivottabell104"/>
    <pivotTable tabId="4" name="Pivottabell105"/>
    <pivotTable tabId="4" name="Pivottabell106"/>
    <pivotTable tabId="4" name="Pivottabell107"/>
    <pivotTable tabId="4" name="Pivottabell108"/>
    <pivotTable tabId="4" name="Pivottabell109"/>
    <pivotTable tabId="4" name="Pivottabell110"/>
    <pivotTable tabId="4" name="Pivottabell111"/>
    <pivotTable tabId="4" name="Pivottabell112"/>
  </pivotTables>
  <data>
    <tabular pivotCacheId="957564867">
      <items count="8">
        <i x="2" s="1"/>
        <i x="3" s="1"/>
        <i x="0" s="1"/>
        <i x="1" s="1"/>
        <i x="5" s="1" nd="1"/>
        <i x="6" s="1" nd="1"/>
        <i x="7" s="1" nd="1"/>
        <i x="4"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tförare 1" xr10:uid="{68CD49C3-41BF-43C5-BCE7-484B8800FDAA}" cache="Utsnitt_Utförare" caption="Utförare" rowHeight="241300"/>
  <slicer name="Resultatenhet 2" xr10:uid="{05B14110-2751-494B-AF45-496FF4F3DF0D}" cache="Utsnitt_Resultatenhet" caption="Resultatenhet" columnCount="2" rowHeight="241300"/>
  <slicer name="Kön 2" xr10:uid="{B3924385-B922-4319-9755-D83F722C845E}" cache="Utsnitt_Kön" caption="Kön"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3" xr10:uid="{97CAC367-1D87-4D54-B1E2-CD1E2067AAB0}" cache="Utsnitt_Resultatenhet1" caption="Resultatenhet"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tförare" xr10:uid="{B4A4B396-172D-47C8-B54B-000DDBD0B377}" cache="Utsnitt_Utförare" caption="Utförare" rowHeight="241300"/>
  <slicer name="Resultatenhet" xr10:uid="{59F06CCE-EDDC-4D7C-96F8-BCF5CBC0F42E}" cache="Utsnitt_Resultatenhet" caption="Resultatenhet" rowHeight="241300"/>
  <slicer name="Årskurs" xr10:uid="{C66F9C0E-4BBD-42B6-8228-A5E287CA3A6A}" cache="Utsnitt_Årskurs" caption="Årskurs" rowHeight="241300"/>
  <slicer name="Klass" xr10:uid="{DA827C22-E1C2-4CF6-966E-C9984A057E44}" cache="Utsnitt_Klass" caption="Klass" rowHeight="241300"/>
  <slicer name="Kön" xr10:uid="{79666F3E-68AA-4C12-92B7-6B17B585D5FD}" cache="Utsnitt_Kön" caption="Kön"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1" xr10:uid="{B05A7BBF-1139-453C-9B23-3259264F8E47}" cache="Utsnitt_Resultatenhet1" caption="Resultatenhet" rowHeight="241300"/>
  <slicer name="Klass 1" xr10:uid="{3D8A3AC2-1BA0-4F09-85BF-902D9406A423}" cache="Utsnitt_Klass1" caption="Klass" rowHeight="241300"/>
  <slicer name="Kön 1" xr10:uid="{3A5AF047-51F5-4AE1-A9DA-EA315CB1DEA3}" cache="Utsnitt_Kön1" caption="Kön"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F6DA94-5CD0-471F-B6B4-843AE049EDD2}" name="Tabell2" displayName="Tabell2" ref="B3:G24" totalsRowShown="0" headerRowDxfId="249" dataDxfId="247" headerRowBorderDxfId="248" tableBorderDxfId="246">
  <autoFilter ref="B3:G24" xr:uid="{DBF6DA94-5CD0-471F-B6B4-843AE049EDD2}"/>
  <tableColumns count="6">
    <tableColumn id="1" xr3:uid="{3329DC60-1526-45FD-9E5D-93BB11DF3EAE}" name="Kolumn1" dataDxfId="245"/>
    <tableColumn id="2" xr3:uid="{3066059A-6FA9-4A16-8542-0A110ED48DC7}" name="Kolumn2" dataDxfId="244"/>
    <tableColumn id="3" xr3:uid="{BD68E5C3-BD1C-496D-A23B-479B0BC662FF}" name="Kolumn3" dataDxfId="243"/>
    <tableColumn id="4" xr3:uid="{BD29C2CD-4EDD-4126-A57D-60B7636116DB}" name="Kolumn4" dataDxfId="242"/>
    <tableColumn id="5" xr3:uid="{674F593B-F420-4650-897E-ECEBEDFA9088}" name="Kolumn5" dataDxfId="241" dataCellStyle="Procent"/>
    <tableColumn id="6" xr3:uid="{4CFBBC93-4A64-49EF-852E-85AE1BE392B5}" name="Kolumn6" dataDxfId="240" dataCellStyle="Procent">
      <calculatedColumnFormula>F4/E4</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control" Target="../activeX/activeX8.xml"/><Relationship Id="rId18" Type="http://schemas.openxmlformats.org/officeDocument/2006/relationships/control" Target="../activeX/activeX13.xml"/><Relationship Id="rId26" Type="http://schemas.openxmlformats.org/officeDocument/2006/relationships/control" Target="../activeX/activeX21.xml"/><Relationship Id="rId3" Type="http://schemas.openxmlformats.org/officeDocument/2006/relationships/vmlDrawing" Target="../drawings/vmlDrawing1.vml"/><Relationship Id="rId21" Type="http://schemas.openxmlformats.org/officeDocument/2006/relationships/control" Target="../activeX/activeX16.xml"/><Relationship Id="rId7" Type="http://schemas.openxmlformats.org/officeDocument/2006/relationships/control" Target="../activeX/activeX3.xml"/><Relationship Id="rId12" Type="http://schemas.openxmlformats.org/officeDocument/2006/relationships/control" Target="../activeX/activeX7.xml"/><Relationship Id="rId17" Type="http://schemas.openxmlformats.org/officeDocument/2006/relationships/control" Target="../activeX/activeX12.xml"/><Relationship Id="rId25" Type="http://schemas.openxmlformats.org/officeDocument/2006/relationships/control" Target="../activeX/activeX20.xml"/><Relationship Id="rId2" Type="http://schemas.openxmlformats.org/officeDocument/2006/relationships/drawing" Target="../drawings/drawing7.xml"/><Relationship Id="rId16" Type="http://schemas.openxmlformats.org/officeDocument/2006/relationships/control" Target="../activeX/activeX11.xml"/><Relationship Id="rId20" Type="http://schemas.openxmlformats.org/officeDocument/2006/relationships/control" Target="../activeX/activeX15.xml"/><Relationship Id="rId1" Type="http://schemas.openxmlformats.org/officeDocument/2006/relationships/printerSettings" Target="../printerSettings/printerSettings7.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ontrol" Target="../activeX/activeX19.xml"/><Relationship Id="rId5" Type="http://schemas.openxmlformats.org/officeDocument/2006/relationships/image" Target="../media/image6.emf"/><Relationship Id="rId15" Type="http://schemas.openxmlformats.org/officeDocument/2006/relationships/control" Target="../activeX/activeX10.xml"/><Relationship Id="rId23" Type="http://schemas.openxmlformats.org/officeDocument/2006/relationships/control" Target="../activeX/activeX18.xml"/><Relationship Id="rId10" Type="http://schemas.openxmlformats.org/officeDocument/2006/relationships/control" Target="../activeX/activeX5.xml"/><Relationship Id="rId19" Type="http://schemas.openxmlformats.org/officeDocument/2006/relationships/control" Target="../activeX/activeX14.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 Id="rId22" Type="http://schemas.openxmlformats.org/officeDocument/2006/relationships/control" Target="../activeX/activeX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26" Type="http://schemas.openxmlformats.org/officeDocument/2006/relationships/pivotTable" Target="../pivotTables/pivotTable26.xml"/><Relationship Id="rId117" Type="http://schemas.openxmlformats.org/officeDocument/2006/relationships/pivotTable" Target="../pivotTables/pivotTable117.xml"/><Relationship Id="rId21" Type="http://schemas.openxmlformats.org/officeDocument/2006/relationships/pivotTable" Target="../pivotTables/pivotTable21.xml"/><Relationship Id="rId42" Type="http://schemas.openxmlformats.org/officeDocument/2006/relationships/pivotTable" Target="../pivotTables/pivotTable42.xml"/><Relationship Id="rId47" Type="http://schemas.openxmlformats.org/officeDocument/2006/relationships/pivotTable" Target="../pivotTables/pivotTable47.xml"/><Relationship Id="rId63" Type="http://schemas.openxmlformats.org/officeDocument/2006/relationships/pivotTable" Target="../pivotTables/pivotTable63.xml"/><Relationship Id="rId68" Type="http://schemas.openxmlformats.org/officeDocument/2006/relationships/pivotTable" Target="../pivotTables/pivotTable68.xml"/><Relationship Id="rId84" Type="http://schemas.openxmlformats.org/officeDocument/2006/relationships/pivotTable" Target="../pivotTables/pivotTable84.xml"/><Relationship Id="rId89" Type="http://schemas.openxmlformats.org/officeDocument/2006/relationships/pivotTable" Target="../pivotTables/pivotTable89.xml"/><Relationship Id="rId112" Type="http://schemas.openxmlformats.org/officeDocument/2006/relationships/pivotTable" Target="../pivotTables/pivotTable112.xml"/><Relationship Id="rId133" Type="http://schemas.openxmlformats.org/officeDocument/2006/relationships/pivotTable" Target="../pivotTables/pivotTable133.xml"/><Relationship Id="rId138" Type="http://schemas.openxmlformats.org/officeDocument/2006/relationships/printerSettings" Target="../printerSettings/printerSettings6.bin"/><Relationship Id="rId16" Type="http://schemas.openxmlformats.org/officeDocument/2006/relationships/pivotTable" Target="../pivotTables/pivotTable16.xml"/><Relationship Id="rId107" Type="http://schemas.openxmlformats.org/officeDocument/2006/relationships/pivotTable" Target="../pivotTables/pivotTable107.xml"/><Relationship Id="rId11" Type="http://schemas.openxmlformats.org/officeDocument/2006/relationships/pivotTable" Target="../pivotTables/pivotTable11.xml"/><Relationship Id="rId32" Type="http://schemas.openxmlformats.org/officeDocument/2006/relationships/pivotTable" Target="../pivotTables/pivotTable32.xml"/><Relationship Id="rId37" Type="http://schemas.openxmlformats.org/officeDocument/2006/relationships/pivotTable" Target="../pivotTables/pivotTable37.xml"/><Relationship Id="rId53" Type="http://schemas.openxmlformats.org/officeDocument/2006/relationships/pivotTable" Target="../pivotTables/pivotTable53.xml"/><Relationship Id="rId58" Type="http://schemas.openxmlformats.org/officeDocument/2006/relationships/pivotTable" Target="../pivotTables/pivotTable58.xml"/><Relationship Id="rId74" Type="http://schemas.openxmlformats.org/officeDocument/2006/relationships/pivotTable" Target="../pivotTables/pivotTable74.xml"/><Relationship Id="rId79" Type="http://schemas.openxmlformats.org/officeDocument/2006/relationships/pivotTable" Target="../pivotTables/pivotTable79.xml"/><Relationship Id="rId102" Type="http://schemas.openxmlformats.org/officeDocument/2006/relationships/pivotTable" Target="../pivotTables/pivotTable102.xml"/><Relationship Id="rId123" Type="http://schemas.openxmlformats.org/officeDocument/2006/relationships/pivotTable" Target="../pivotTables/pivotTable123.xml"/><Relationship Id="rId128" Type="http://schemas.openxmlformats.org/officeDocument/2006/relationships/pivotTable" Target="../pivotTables/pivotTable128.xml"/><Relationship Id="rId5" Type="http://schemas.openxmlformats.org/officeDocument/2006/relationships/pivotTable" Target="../pivotTables/pivotTable5.xml"/><Relationship Id="rId90" Type="http://schemas.openxmlformats.org/officeDocument/2006/relationships/pivotTable" Target="../pivotTables/pivotTable90.xml"/><Relationship Id="rId95" Type="http://schemas.openxmlformats.org/officeDocument/2006/relationships/pivotTable" Target="../pivotTables/pivotTable95.xml"/><Relationship Id="rId22" Type="http://schemas.openxmlformats.org/officeDocument/2006/relationships/pivotTable" Target="../pivotTables/pivotTable22.xml"/><Relationship Id="rId27" Type="http://schemas.openxmlformats.org/officeDocument/2006/relationships/pivotTable" Target="../pivotTables/pivotTable27.xml"/><Relationship Id="rId43" Type="http://schemas.openxmlformats.org/officeDocument/2006/relationships/pivotTable" Target="../pivotTables/pivotTable43.xml"/><Relationship Id="rId48" Type="http://schemas.openxmlformats.org/officeDocument/2006/relationships/pivotTable" Target="../pivotTables/pivotTable48.xml"/><Relationship Id="rId64" Type="http://schemas.openxmlformats.org/officeDocument/2006/relationships/pivotTable" Target="../pivotTables/pivotTable64.xml"/><Relationship Id="rId69" Type="http://schemas.openxmlformats.org/officeDocument/2006/relationships/pivotTable" Target="../pivotTables/pivotTable69.xml"/><Relationship Id="rId113" Type="http://schemas.openxmlformats.org/officeDocument/2006/relationships/pivotTable" Target="../pivotTables/pivotTable113.xml"/><Relationship Id="rId118" Type="http://schemas.openxmlformats.org/officeDocument/2006/relationships/pivotTable" Target="../pivotTables/pivotTable118.xml"/><Relationship Id="rId134" Type="http://schemas.openxmlformats.org/officeDocument/2006/relationships/pivotTable" Target="../pivotTables/pivotTable134.xml"/><Relationship Id="rId139" Type="http://schemas.openxmlformats.org/officeDocument/2006/relationships/drawing" Target="../drawings/drawing5.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93" Type="http://schemas.openxmlformats.org/officeDocument/2006/relationships/pivotTable" Target="../pivotTables/pivotTable93.xml"/><Relationship Id="rId98" Type="http://schemas.openxmlformats.org/officeDocument/2006/relationships/pivotTable" Target="../pivotTables/pivotTable98.xml"/><Relationship Id="rId121" Type="http://schemas.openxmlformats.org/officeDocument/2006/relationships/pivotTable" Target="../pivotTables/pivotTable121.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103" Type="http://schemas.openxmlformats.org/officeDocument/2006/relationships/pivotTable" Target="../pivotTables/pivotTable103.xml"/><Relationship Id="rId108" Type="http://schemas.openxmlformats.org/officeDocument/2006/relationships/pivotTable" Target="../pivotTables/pivotTable108.xml"/><Relationship Id="rId116" Type="http://schemas.openxmlformats.org/officeDocument/2006/relationships/pivotTable" Target="../pivotTables/pivotTable116.xml"/><Relationship Id="rId124" Type="http://schemas.openxmlformats.org/officeDocument/2006/relationships/pivotTable" Target="../pivotTables/pivotTable124.xml"/><Relationship Id="rId129" Type="http://schemas.openxmlformats.org/officeDocument/2006/relationships/pivotTable" Target="../pivotTables/pivotTable129.xml"/><Relationship Id="rId137" Type="http://schemas.openxmlformats.org/officeDocument/2006/relationships/pivotTable" Target="../pivotTables/pivotTable13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ivotTable" Target="../pivotTables/pivotTable88.xml"/><Relationship Id="rId91" Type="http://schemas.openxmlformats.org/officeDocument/2006/relationships/pivotTable" Target="../pivotTables/pivotTable91.xml"/><Relationship Id="rId96" Type="http://schemas.openxmlformats.org/officeDocument/2006/relationships/pivotTable" Target="../pivotTables/pivotTable96.xml"/><Relationship Id="rId111" Type="http://schemas.openxmlformats.org/officeDocument/2006/relationships/pivotTable" Target="../pivotTables/pivotTable111.xml"/><Relationship Id="rId132" Type="http://schemas.openxmlformats.org/officeDocument/2006/relationships/pivotTable" Target="../pivotTables/pivotTable132.xml"/><Relationship Id="rId140" Type="http://schemas.microsoft.com/office/2007/relationships/slicer" Target="../slicers/slicer3.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6" Type="http://schemas.openxmlformats.org/officeDocument/2006/relationships/pivotTable" Target="../pivotTables/pivotTable106.xml"/><Relationship Id="rId114" Type="http://schemas.openxmlformats.org/officeDocument/2006/relationships/pivotTable" Target="../pivotTables/pivotTable114.xml"/><Relationship Id="rId119" Type="http://schemas.openxmlformats.org/officeDocument/2006/relationships/pivotTable" Target="../pivotTables/pivotTable119.xml"/><Relationship Id="rId127" Type="http://schemas.openxmlformats.org/officeDocument/2006/relationships/pivotTable" Target="../pivotTables/pivotTable12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 Id="rId94" Type="http://schemas.openxmlformats.org/officeDocument/2006/relationships/pivotTable" Target="../pivotTables/pivotTable94.xml"/><Relationship Id="rId99" Type="http://schemas.openxmlformats.org/officeDocument/2006/relationships/pivotTable" Target="../pivotTables/pivotTable99.xml"/><Relationship Id="rId101" Type="http://schemas.openxmlformats.org/officeDocument/2006/relationships/pivotTable" Target="../pivotTables/pivotTable101.xml"/><Relationship Id="rId122" Type="http://schemas.openxmlformats.org/officeDocument/2006/relationships/pivotTable" Target="../pivotTables/pivotTable122.xml"/><Relationship Id="rId130" Type="http://schemas.openxmlformats.org/officeDocument/2006/relationships/pivotTable" Target="../pivotTables/pivotTable130.xml"/><Relationship Id="rId135" Type="http://schemas.openxmlformats.org/officeDocument/2006/relationships/pivotTable" Target="../pivotTables/pivotTable135.xml"/><Relationship Id="rId4" Type="http://schemas.openxmlformats.org/officeDocument/2006/relationships/pivotTable" Target="../pivotTables/pivotTable4.xml"/><Relationship Id="rId9" Type="http://schemas.openxmlformats.org/officeDocument/2006/relationships/pivotTable" Target="../pivotTables/pivotTable9.xml"/><Relationship Id="rId13" Type="http://schemas.openxmlformats.org/officeDocument/2006/relationships/pivotTable" Target="../pivotTables/pivotTable13.xml"/><Relationship Id="rId18" Type="http://schemas.openxmlformats.org/officeDocument/2006/relationships/pivotTable" Target="../pivotTables/pivotTable18.xml"/><Relationship Id="rId39" Type="http://schemas.openxmlformats.org/officeDocument/2006/relationships/pivotTable" Target="../pivotTables/pivotTable39.xml"/><Relationship Id="rId109" Type="http://schemas.openxmlformats.org/officeDocument/2006/relationships/pivotTable" Target="../pivotTables/pivotTable109.xml"/><Relationship Id="rId34" Type="http://schemas.openxmlformats.org/officeDocument/2006/relationships/pivotTable" Target="../pivotTables/pivotTable34.xml"/><Relationship Id="rId50" Type="http://schemas.openxmlformats.org/officeDocument/2006/relationships/pivotTable" Target="../pivotTables/pivotTable50.xml"/><Relationship Id="rId55" Type="http://schemas.openxmlformats.org/officeDocument/2006/relationships/pivotTable" Target="../pivotTables/pivotTable55.xml"/><Relationship Id="rId76" Type="http://schemas.openxmlformats.org/officeDocument/2006/relationships/pivotTable" Target="../pivotTables/pivotTable76.xml"/><Relationship Id="rId97" Type="http://schemas.openxmlformats.org/officeDocument/2006/relationships/pivotTable" Target="../pivotTables/pivotTable97.xml"/><Relationship Id="rId104" Type="http://schemas.openxmlformats.org/officeDocument/2006/relationships/pivotTable" Target="../pivotTables/pivotTable104.xml"/><Relationship Id="rId120" Type="http://schemas.openxmlformats.org/officeDocument/2006/relationships/pivotTable" Target="../pivotTables/pivotTable120.xml"/><Relationship Id="rId125" Type="http://schemas.openxmlformats.org/officeDocument/2006/relationships/pivotTable" Target="../pivotTables/pivotTable125.xml"/><Relationship Id="rId7" Type="http://schemas.openxmlformats.org/officeDocument/2006/relationships/pivotTable" Target="../pivotTables/pivotTable7.xml"/><Relationship Id="rId71" Type="http://schemas.openxmlformats.org/officeDocument/2006/relationships/pivotTable" Target="../pivotTables/pivotTable71.xml"/><Relationship Id="rId92" Type="http://schemas.openxmlformats.org/officeDocument/2006/relationships/pivotTable" Target="../pivotTables/pivotTable92.xml"/><Relationship Id="rId2" Type="http://schemas.openxmlformats.org/officeDocument/2006/relationships/pivotTable" Target="../pivotTables/pivotTable2.xml"/><Relationship Id="rId29" Type="http://schemas.openxmlformats.org/officeDocument/2006/relationships/pivotTable" Target="../pivotTables/pivotTable29.xml"/><Relationship Id="rId24" Type="http://schemas.openxmlformats.org/officeDocument/2006/relationships/pivotTable" Target="../pivotTables/pivotTable24.xml"/><Relationship Id="rId40" Type="http://schemas.openxmlformats.org/officeDocument/2006/relationships/pivotTable" Target="../pivotTables/pivotTable40.xml"/><Relationship Id="rId45" Type="http://schemas.openxmlformats.org/officeDocument/2006/relationships/pivotTable" Target="../pivotTables/pivotTable45.xml"/><Relationship Id="rId66" Type="http://schemas.openxmlformats.org/officeDocument/2006/relationships/pivotTable" Target="../pivotTables/pivotTable66.xml"/><Relationship Id="rId87" Type="http://schemas.openxmlformats.org/officeDocument/2006/relationships/pivotTable" Target="../pivotTables/pivotTable87.xml"/><Relationship Id="rId110" Type="http://schemas.openxmlformats.org/officeDocument/2006/relationships/pivotTable" Target="../pivotTables/pivotTable110.xml"/><Relationship Id="rId115" Type="http://schemas.openxmlformats.org/officeDocument/2006/relationships/pivotTable" Target="../pivotTables/pivotTable115.xml"/><Relationship Id="rId131" Type="http://schemas.openxmlformats.org/officeDocument/2006/relationships/pivotTable" Target="../pivotTables/pivotTable131.xml"/><Relationship Id="rId136" Type="http://schemas.openxmlformats.org/officeDocument/2006/relationships/pivotTable" Target="../pivotTables/pivotTable136.xml"/><Relationship Id="rId61" Type="http://schemas.openxmlformats.org/officeDocument/2006/relationships/pivotTable" Target="../pivotTables/pivotTable61.xml"/><Relationship Id="rId82" Type="http://schemas.openxmlformats.org/officeDocument/2006/relationships/pivotTable" Target="../pivotTables/pivotTable82.xml"/><Relationship Id="rId19" Type="http://schemas.openxmlformats.org/officeDocument/2006/relationships/pivotTable" Target="../pivotTables/pivotTable19.xml"/><Relationship Id="rId14" Type="http://schemas.openxmlformats.org/officeDocument/2006/relationships/pivotTable" Target="../pivotTables/pivotTable14.xml"/><Relationship Id="rId30" Type="http://schemas.openxmlformats.org/officeDocument/2006/relationships/pivotTable" Target="../pivotTables/pivotTable30.xml"/><Relationship Id="rId35" Type="http://schemas.openxmlformats.org/officeDocument/2006/relationships/pivotTable" Target="../pivotTables/pivotTable35.xml"/><Relationship Id="rId56" Type="http://schemas.openxmlformats.org/officeDocument/2006/relationships/pivotTable" Target="../pivotTables/pivotTable56.xml"/><Relationship Id="rId77" Type="http://schemas.openxmlformats.org/officeDocument/2006/relationships/pivotTable" Target="../pivotTables/pivotTable77.xml"/><Relationship Id="rId100" Type="http://schemas.openxmlformats.org/officeDocument/2006/relationships/pivotTable" Target="../pivotTables/pivotTable100.xml"/><Relationship Id="rId105" Type="http://schemas.openxmlformats.org/officeDocument/2006/relationships/pivotTable" Target="../pivotTables/pivotTable105.xml"/><Relationship Id="rId126" Type="http://schemas.openxmlformats.org/officeDocument/2006/relationships/pivotTable" Target="../pivotTables/pivotTable126.xml"/></Relationships>
</file>

<file path=xl/worksheets/_rels/sheet9.xml.rels><?xml version="1.0" encoding="UTF-8" standalone="yes"?>
<Relationships xmlns="http://schemas.openxmlformats.org/package/2006/relationships"><Relationship Id="rId26" Type="http://schemas.openxmlformats.org/officeDocument/2006/relationships/pivotTable" Target="../pivotTables/pivotTable163.xml"/><Relationship Id="rId21" Type="http://schemas.openxmlformats.org/officeDocument/2006/relationships/pivotTable" Target="../pivotTables/pivotTable158.xml"/><Relationship Id="rId42" Type="http://schemas.openxmlformats.org/officeDocument/2006/relationships/pivotTable" Target="../pivotTables/pivotTable179.xml"/><Relationship Id="rId47" Type="http://schemas.openxmlformats.org/officeDocument/2006/relationships/pivotTable" Target="../pivotTables/pivotTable184.xml"/><Relationship Id="rId63" Type="http://schemas.openxmlformats.org/officeDocument/2006/relationships/pivotTable" Target="../pivotTables/pivotTable200.xml"/><Relationship Id="rId68" Type="http://schemas.openxmlformats.org/officeDocument/2006/relationships/pivotTable" Target="../pivotTables/pivotTable205.xml"/><Relationship Id="rId84" Type="http://schemas.openxmlformats.org/officeDocument/2006/relationships/pivotTable" Target="../pivotTables/pivotTable221.xml"/><Relationship Id="rId89" Type="http://schemas.openxmlformats.org/officeDocument/2006/relationships/pivotTable" Target="../pivotTables/pivotTable226.xml"/><Relationship Id="rId112" Type="http://schemas.openxmlformats.org/officeDocument/2006/relationships/pivotTable" Target="../pivotTables/pivotTable249.xml"/><Relationship Id="rId2" Type="http://schemas.openxmlformats.org/officeDocument/2006/relationships/pivotTable" Target="../pivotTables/pivotTable139.xml"/><Relationship Id="rId16" Type="http://schemas.openxmlformats.org/officeDocument/2006/relationships/pivotTable" Target="../pivotTables/pivotTable153.xml"/><Relationship Id="rId29" Type="http://schemas.openxmlformats.org/officeDocument/2006/relationships/pivotTable" Target="../pivotTables/pivotTable166.xml"/><Relationship Id="rId107" Type="http://schemas.openxmlformats.org/officeDocument/2006/relationships/pivotTable" Target="../pivotTables/pivotTable244.xml"/><Relationship Id="rId11" Type="http://schemas.openxmlformats.org/officeDocument/2006/relationships/pivotTable" Target="../pivotTables/pivotTable148.xml"/><Relationship Id="rId24" Type="http://schemas.openxmlformats.org/officeDocument/2006/relationships/pivotTable" Target="../pivotTables/pivotTable161.xml"/><Relationship Id="rId32" Type="http://schemas.openxmlformats.org/officeDocument/2006/relationships/pivotTable" Target="../pivotTables/pivotTable169.xml"/><Relationship Id="rId37" Type="http://schemas.openxmlformats.org/officeDocument/2006/relationships/pivotTable" Target="../pivotTables/pivotTable174.xml"/><Relationship Id="rId40" Type="http://schemas.openxmlformats.org/officeDocument/2006/relationships/pivotTable" Target="../pivotTables/pivotTable177.xml"/><Relationship Id="rId45" Type="http://schemas.openxmlformats.org/officeDocument/2006/relationships/pivotTable" Target="../pivotTables/pivotTable182.xml"/><Relationship Id="rId53" Type="http://schemas.openxmlformats.org/officeDocument/2006/relationships/pivotTable" Target="../pivotTables/pivotTable190.xml"/><Relationship Id="rId58" Type="http://schemas.openxmlformats.org/officeDocument/2006/relationships/pivotTable" Target="../pivotTables/pivotTable195.xml"/><Relationship Id="rId66" Type="http://schemas.openxmlformats.org/officeDocument/2006/relationships/pivotTable" Target="../pivotTables/pivotTable203.xml"/><Relationship Id="rId74" Type="http://schemas.openxmlformats.org/officeDocument/2006/relationships/pivotTable" Target="../pivotTables/pivotTable211.xml"/><Relationship Id="rId79" Type="http://schemas.openxmlformats.org/officeDocument/2006/relationships/pivotTable" Target="../pivotTables/pivotTable216.xml"/><Relationship Id="rId87" Type="http://schemas.openxmlformats.org/officeDocument/2006/relationships/pivotTable" Target="../pivotTables/pivotTable224.xml"/><Relationship Id="rId102" Type="http://schemas.openxmlformats.org/officeDocument/2006/relationships/pivotTable" Target="../pivotTables/pivotTable239.xml"/><Relationship Id="rId110" Type="http://schemas.openxmlformats.org/officeDocument/2006/relationships/pivotTable" Target="../pivotTables/pivotTable247.xml"/><Relationship Id="rId5" Type="http://schemas.openxmlformats.org/officeDocument/2006/relationships/pivotTable" Target="../pivotTables/pivotTable142.xml"/><Relationship Id="rId61" Type="http://schemas.openxmlformats.org/officeDocument/2006/relationships/pivotTable" Target="../pivotTables/pivotTable198.xml"/><Relationship Id="rId82" Type="http://schemas.openxmlformats.org/officeDocument/2006/relationships/pivotTable" Target="../pivotTables/pivotTable219.xml"/><Relationship Id="rId90" Type="http://schemas.openxmlformats.org/officeDocument/2006/relationships/pivotTable" Target="../pivotTables/pivotTable227.xml"/><Relationship Id="rId95" Type="http://schemas.openxmlformats.org/officeDocument/2006/relationships/pivotTable" Target="../pivotTables/pivotTable232.xml"/><Relationship Id="rId19" Type="http://schemas.openxmlformats.org/officeDocument/2006/relationships/pivotTable" Target="../pivotTables/pivotTable156.xml"/><Relationship Id="rId14" Type="http://schemas.openxmlformats.org/officeDocument/2006/relationships/pivotTable" Target="../pivotTables/pivotTable151.xml"/><Relationship Id="rId22" Type="http://schemas.openxmlformats.org/officeDocument/2006/relationships/pivotTable" Target="../pivotTables/pivotTable159.xml"/><Relationship Id="rId27" Type="http://schemas.openxmlformats.org/officeDocument/2006/relationships/pivotTable" Target="../pivotTables/pivotTable164.xml"/><Relationship Id="rId30" Type="http://schemas.openxmlformats.org/officeDocument/2006/relationships/pivotTable" Target="../pivotTables/pivotTable167.xml"/><Relationship Id="rId35" Type="http://schemas.openxmlformats.org/officeDocument/2006/relationships/pivotTable" Target="../pivotTables/pivotTable172.xml"/><Relationship Id="rId43" Type="http://schemas.openxmlformats.org/officeDocument/2006/relationships/pivotTable" Target="../pivotTables/pivotTable180.xml"/><Relationship Id="rId48" Type="http://schemas.openxmlformats.org/officeDocument/2006/relationships/pivotTable" Target="../pivotTables/pivotTable185.xml"/><Relationship Id="rId56" Type="http://schemas.openxmlformats.org/officeDocument/2006/relationships/pivotTable" Target="../pivotTables/pivotTable193.xml"/><Relationship Id="rId64" Type="http://schemas.openxmlformats.org/officeDocument/2006/relationships/pivotTable" Target="../pivotTables/pivotTable201.xml"/><Relationship Id="rId69" Type="http://schemas.openxmlformats.org/officeDocument/2006/relationships/pivotTable" Target="../pivotTables/pivotTable206.xml"/><Relationship Id="rId77" Type="http://schemas.openxmlformats.org/officeDocument/2006/relationships/pivotTable" Target="../pivotTables/pivotTable214.xml"/><Relationship Id="rId100" Type="http://schemas.openxmlformats.org/officeDocument/2006/relationships/pivotTable" Target="../pivotTables/pivotTable237.xml"/><Relationship Id="rId105" Type="http://schemas.openxmlformats.org/officeDocument/2006/relationships/pivotTable" Target="../pivotTables/pivotTable242.xml"/><Relationship Id="rId113" Type="http://schemas.openxmlformats.org/officeDocument/2006/relationships/drawing" Target="../drawings/drawing6.xml"/><Relationship Id="rId8" Type="http://schemas.openxmlformats.org/officeDocument/2006/relationships/pivotTable" Target="../pivotTables/pivotTable145.xml"/><Relationship Id="rId51" Type="http://schemas.openxmlformats.org/officeDocument/2006/relationships/pivotTable" Target="../pivotTables/pivotTable188.xml"/><Relationship Id="rId72" Type="http://schemas.openxmlformats.org/officeDocument/2006/relationships/pivotTable" Target="../pivotTables/pivotTable209.xml"/><Relationship Id="rId80" Type="http://schemas.openxmlformats.org/officeDocument/2006/relationships/pivotTable" Target="../pivotTables/pivotTable217.xml"/><Relationship Id="rId85" Type="http://schemas.openxmlformats.org/officeDocument/2006/relationships/pivotTable" Target="../pivotTables/pivotTable222.xml"/><Relationship Id="rId93" Type="http://schemas.openxmlformats.org/officeDocument/2006/relationships/pivotTable" Target="../pivotTables/pivotTable230.xml"/><Relationship Id="rId98" Type="http://schemas.openxmlformats.org/officeDocument/2006/relationships/pivotTable" Target="../pivotTables/pivotTable235.xml"/><Relationship Id="rId3" Type="http://schemas.openxmlformats.org/officeDocument/2006/relationships/pivotTable" Target="../pivotTables/pivotTable140.xml"/><Relationship Id="rId12" Type="http://schemas.openxmlformats.org/officeDocument/2006/relationships/pivotTable" Target="../pivotTables/pivotTable149.xml"/><Relationship Id="rId17" Type="http://schemas.openxmlformats.org/officeDocument/2006/relationships/pivotTable" Target="../pivotTables/pivotTable154.xml"/><Relationship Id="rId25" Type="http://schemas.openxmlformats.org/officeDocument/2006/relationships/pivotTable" Target="../pivotTables/pivotTable162.xml"/><Relationship Id="rId33" Type="http://schemas.openxmlformats.org/officeDocument/2006/relationships/pivotTable" Target="../pivotTables/pivotTable170.xml"/><Relationship Id="rId38" Type="http://schemas.openxmlformats.org/officeDocument/2006/relationships/pivotTable" Target="../pivotTables/pivotTable175.xml"/><Relationship Id="rId46" Type="http://schemas.openxmlformats.org/officeDocument/2006/relationships/pivotTable" Target="../pivotTables/pivotTable183.xml"/><Relationship Id="rId59" Type="http://schemas.openxmlformats.org/officeDocument/2006/relationships/pivotTable" Target="../pivotTables/pivotTable196.xml"/><Relationship Id="rId67" Type="http://schemas.openxmlformats.org/officeDocument/2006/relationships/pivotTable" Target="../pivotTables/pivotTable204.xml"/><Relationship Id="rId103" Type="http://schemas.openxmlformats.org/officeDocument/2006/relationships/pivotTable" Target="../pivotTables/pivotTable240.xml"/><Relationship Id="rId108" Type="http://schemas.openxmlformats.org/officeDocument/2006/relationships/pivotTable" Target="../pivotTables/pivotTable245.xml"/><Relationship Id="rId20" Type="http://schemas.openxmlformats.org/officeDocument/2006/relationships/pivotTable" Target="../pivotTables/pivotTable157.xml"/><Relationship Id="rId41" Type="http://schemas.openxmlformats.org/officeDocument/2006/relationships/pivotTable" Target="../pivotTables/pivotTable178.xml"/><Relationship Id="rId54" Type="http://schemas.openxmlformats.org/officeDocument/2006/relationships/pivotTable" Target="../pivotTables/pivotTable191.xml"/><Relationship Id="rId62" Type="http://schemas.openxmlformats.org/officeDocument/2006/relationships/pivotTable" Target="../pivotTables/pivotTable199.xml"/><Relationship Id="rId70" Type="http://schemas.openxmlformats.org/officeDocument/2006/relationships/pivotTable" Target="../pivotTables/pivotTable207.xml"/><Relationship Id="rId75" Type="http://schemas.openxmlformats.org/officeDocument/2006/relationships/pivotTable" Target="../pivotTables/pivotTable212.xml"/><Relationship Id="rId83" Type="http://schemas.openxmlformats.org/officeDocument/2006/relationships/pivotTable" Target="../pivotTables/pivotTable220.xml"/><Relationship Id="rId88" Type="http://schemas.openxmlformats.org/officeDocument/2006/relationships/pivotTable" Target="../pivotTables/pivotTable225.xml"/><Relationship Id="rId91" Type="http://schemas.openxmlformats.org/officeDocument/2006/relationships/pivotTable" Target="../pivotTables/pivotTable228.xml"/><Relationship Id="rId96" Type="http://schemas.openxmlformats.org/officeDocument/2006/relationships/pivotTable" Target="../pivotTables/pivotTable233.xml"/><Relationship Id="rId111" Type="http://schemas.openxmlformats.org/officeDocument/2006/relationships/pivotTable" Target="../pivotTables/pivotTable248.xml"/><Relationship Id="rId1" Type="http://schemas.openxmlformats.org/officeDocument/2006/relationships/pivotTable" Target="../pivotTables/pivotTable138.xml"/><Relationship Id="rId6" Type="http://schemas.openxmlformats.org/officeDocument/2006/relationships/pivotTable" Target="../pivotTables/pivotTable143.xml"/><Relationship Id="rId15" Type="http://schemas.openxmlformats.org/officeDocument/2006/relationships/pivotTable" Target="../pivotTables/pivotTable152.xml"/><Relationship Id="rId23" Type="http://schemas.openxmlformats.org/officeDocument/2006/relationships/pivotTable" Target="../pivotTables/pivotTable160.xml"/><Relationship Id="rId28" Type="http://schemas.openxmlformats.org/officeDocument/2006/relationships/pivotTable" Target="../pivotTables/pivotTable165.xml"/><Relationship Id="rId36" Type="http://schemas.openxmlformats.org/officeDocument/2006/relationships/pivotTable" Target="../pivotTables/pivotTable173.xml"/><Relationship Id="rId49" Type="http://schemas.openxmlformats.org/officeDocument/2006/relationships/pivotTable" Target="../pivotTables/pivotTable186.xml"/><Relationship Id="rId57" Type="http://schemas.openxmlformats.org/officeDocument/2006/relationships/pivotTable" Target="../pivotTables/pivotTable194.xml"/><Relationship Id="rId106" Type="http://schemas.openxmlformats.org/officeDocument/2006/relationships/pivotTable" Target="../pivotTables/pivotTable243.xml"/><Relationship Id="rId114" Type="http://schemas.microsoft.com/office/2007/relationships/slicer" Target="../slicers/slicer4.xml"/><Relationship Id="rId10" Type="http://schemas.openxmlformats.org/officeDocument/2006/relationships/pivotTable" Target="../pivotTables/pivotTable147.xml"/><Relationship Id="rId31" Type="http://schemas.openxmlformats.org/officeDocument/2006/relationships/pivotTable" Target="../pivotTables/pivotTable168.xml"/><Relationship Id="rId44" Type="http://schemas.openxmlformats.org/officeDocument/2006/relationships/pivotTable" Target="../pivotTables/pivotTable181.xml"/><Relationship Id="rId52" Type="http://schemas.openxmlformats.org/officeDocument/2006/relationships/pivotTable" Target="../pivotTables/pivotTable189.xml"/><Relationship Id="rId60" Type="http://schemas.openxmlformats.org/officeDocument/2006/relationships/pivotTable" Target="../pivotTables/pivotTable197.xml"/><Relationship Id="rId65" Type="http://schemas.openxmlformats.org/officeDocument/2006/relationships/pivotTable" Target="../pivotTables/pivotTable202.xml"/><Relationship Id="rId73" Type="http://schemas.openxmlformats.org/officeDocument/2006/relationships/pivotTable" Target="../pivotTables/pivotTable210.xml"/><Relationship Id="rId78" Type="http://schemas.openxmlformats.org/officeDocument/2006/relationships/pivotTable" Target="../pivotTables/pivotTable215.xml"/><Relationship Id="rId81" Type="http://schemas.openxmlformats.org/officeDocument/2006/relationships/pivotTable" Target="../pivotTables/pivotTable218.xml"/><Relationship Id="rId86" Type="http://schemas.openxmlformats.org/officeDocument/2006/relationships/pivotTable" Target="../pivotTables/pivotTable223.xml"/><Relationship Id="rId94" Type="http://schemas.openxmlformats.org/officeDocument/2006/relationships/pivotTable" Target="../pivotTables/pivotTable231.xml"/><Relationship Id="rId99" Type="http://schemas.openxmlformats.org/officeDocument/2006/relationships/pivotTable" Target="../pivotTables/pivotTable236.xml"/><Relationship Id="rId101" Type="http://schemas.openxmlformats.org/officeDocument/2006/relationships/pivotTable" Target="../pivotTables/pivotTable238.xml"/><Relationship Id="rId4" Type="http://schemas.openxmlformats.org/officeDocument/2006/relationships/pivotTable" Target="../pivotTables/pivotTable141.xml"/><Relationship Id="rId9" Type="http://schemas.openxmlformats.org/officeDocument/2006/relationships/pivotTable" Target="../pivotTables/pivotTable146.xml"/><Relationship Id="rId13" Type="http://schemas.openxmlformats.org/officeDocument/2006/relationships/pivotTable" Target="../pivotTables/pivotTable150.xml"/><Relationship Id="rId18" Type="http://schemas.openxmlformats.org/officeDocument/2006/relationships/pivotTable" Target="../pivotTables/pivotTable155.xml"/><Relationship Id="rId39" Type="http://schemas.openxmlformats.org/officeDocument/2006/relationships/pivotTable" Target="../pivotTables/pivotTable176.xml"/><Relationship Id="rId109" Type="http://schemas.openxmlformats.org/officeDocument/2006/relationships/pivotTable" Target="../pivotTables/pivotTable246.xml"/><Relationship Id="rId34" Type="http://schemas.openxmlformats.org/officeDocument/2006/relationships/pivotTable" Target="../pivotTables/pivotTable171.xml"/><Relationship Id="rId50" Type="http://schemas.openxmlformats.org/officeDocument/2006/relationships/pivotTable" Target="../pivotTables/pivotTable187.xml"/><Relationship Id="rId55" Type="http://schemas.openxmlformats.org/officeDocument/2006/relationships/pivotTable" Target="../pivotTables/pivotTable192.xml"/><Relationship Id="rId76" Type="http://schemas.openxmlformats.org/officeDocument/2006/relationships/pivotTable" Target="../pivotTables/pivotTable213.xml"/><Relationship Id="rId97" Type="http://schemas.openxmlformats.org/officeDocument/2006/relationships/pivotTable" Target="../pivotTables/pivotTable234.xml"/><Relationship Id="rId104" Type="http://schemas.openxmlformats.org/officeDocument/2006/relationships/pivotTable" Target="../pivotTables/pivotTable241.xml"/><Relationship Id="rId7" Type="http://schemas.openxmlformats.org/officeDocument/2006/relationships/pivotTable" Target="../pivotTables/pivotTable144.xml"/><Relationship Id="rId71" Type="http://schemas.openxmlformats.org/officeDocument/2006/relationships/pivotTable" Target="../pivotTables/pivotTable208.xml"/><Relationship Id="rId92" Type="http://schemas.openxmlformats.org/officeDocument/2006/relationships/pivotTable" Target="../pivotTables/pivotTable2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1848-54BD-459A-AF6E-8175B18691F8}">
  <dimension ref="C1:P543"/>
  <sheetViews>
    <sheetView showGridLines="0" showRowColHeaders="0" tabSelected="1" topLeftCell="B1" zoomScaleNormal="100" workbookViewId="0">
      <selection activeCell="P8" sqref="P8"/>
    </sheetView>
  </sheetViews>
  <sheetFormatPr defaultRowHeight="14.5" x14ac:dyDescent="0.35"/>
  <cols>
    <col min="1" max="1" width="0" hidden="1" customWidth="1"/>
    <col min="2" max="2" width="3.54296875" customWidth="1"/>
    <col min="3" max="3" width="6.1796875" customWidth="1"/>
    <col min="4" max="5" width="13.7265625" customWidth="1"/>
    <col min="6" max="7" width="15.81640625" customWidth="1"/>
    <col min="8" max="8" width="9.1796875" customWidth="1"/>
    <col min="9" max="10" width="9.1796875" style="105"/>
  </cols>
  <sheetData>
    <row r="1" spans="3:12" x14ac:dyDescent="0.35">
      <c r="C1" s="16"/>
      <c r="D1" s="16"/>
      <c r="E1" s="16"/>
      <c r="F1" s="16"/>
      <c r="G1" s="16"/>
      <c r="H1" s="17"/>
      <c r="I1" s="18"/>
      <c r="J1" s="18"/>
      <c r="K1" s="19"/>
      <c r="L1" s="16"/>
    </row>
    <row r="2" spans="3:12" ht="11.5" customHeight="1" x14ac:dyDescent="0.35">
      <c r="C2" s="16"/>
      <c r="D2" s="16"/>
      <c r="E2" s="16"/>
      <c r="F2" s="16"/>
      <c r="G2" s="16"/>
      <c r="H2" s="17"/>
      <c r="I2" s="18"/>
      <c r="J2" s="18"/>
      <c r="K2" s="19"/>
      <c r="L2" s="16"/>
    </row>
    <row r="3" spans="3:12" ht="16.5" x14ac:dyDescent="0.35">
      <c r="C3" s="16"/>
      <c r="E3" s="20" t="s">
        <v>286</v>
      </c>
      <c r="F3" s="21"/>
      <c r="I3" s="18"/>
      <c r="J3" s="18"/>
      <c r="K3" s="19"/>
      <c r="L3" s="16"/>
    </row>
    <row r="4" spans="3:12" ht="16.5" x14ac:dyDescent="0.35">
      <c r="C4" s="16"/>
      <c r="E4" s="20" t="s">
        <v>458</v>
      </c>
      <c r="F4" s="21"/>
      <c r="I4" s="18"/>
      <c r="J4" s="18"/>
      <c r="K4" s="19"/>
      <c r="L4" s="16"/>
    </row>
    <row r="5" spans="3:12" x14ac:dyDescent="0.35">
      <c r="E5" s="16"/>
    </row>
    <row r="6" spans="3:12" ht="16.5" x14ac:dyDescent="0.35">
      <c r="E6" s="20" t="s">
        <v>401</v>
      </c>
    </row>
    <row r="7" spans="3:12" x14ac:dyDescent="0.35">
      <c r="E7" s="22" t="s">
        <v>288</v>
      </c>
      <c r="F7" t="str">
        <f>Pivot!C2</f>
        <v>(Alla)</v>
      </c>
    </row>
    <row r="8" spans="3:12" x14ac:dyDescent="0.35">
      <c r="E8" s="22" t="s">
        <v>289</v>
      </c>
      <c r="F8" s="96">
        <f>GETPIVOTDATA("Resultatenhet",Pivot!$B$4,"År",2024)</f>
        <v>1141</v>
      </c>
    </row>
    <row r="9" spans="3:12" x14ac:dyDescent="0.35">
      <c r="E9" s="22" t="s">
        <v>290</v>
      </c>
      <c r="F9" s="2">
        <v>8</v>
      </c>
    </row>
    <row r="10" spans="3:12" x14ac:dyDescent="0.35">
      <c r="E10" s="22" t="s">
        <v>291</v>
      </c>
      <c r="F10" t="str">
        <f>Pivot!G2</f>
        <v>(Alla)</v>
      </c>
    </row>
    <row r="11" spans="3:12" x14ac:dyDescent="0.35">
      <c r="E11" s="22" t="s">
        <v>292</v>
      </c>
      <c r="F11" t="str">
        <f>Pivot!G15</f>
        <v>(Alla)</v>
      </c>
    </row>
    <row r="12" spans="3:12" ht="19" customHeight="1" x14ac:dyDescent="0.35"/>
    <row r="13" spans="3:12" ht="16.5" x14ac:dyDescent="0.35">
      <c r="C13" s="20" t="s">
        <v>391</v>
      </c>
      <c r="D13" s="16"/>
      <c r="E13" s="16"/>
      <c r="F13" s="16"/>
      <c r="G13" s="17"/>
      <c r="H13" s="18"/>
      <c r="I13" s="118"/>
      <c r="J13" s="119"/>
      <c r="K13" s="23"/>
    </row>
    <row r="14" spans="3:12" x14ac:dyDescent="0.35">
      <c r="C14" s="157" t="s">
        <v>293</v>
      </c>
      <c r="D14" s="157"/>
      <c r="E14" s="157"/>
      <c r="F14" s="157"/>
      <c r="G14" s="157"/>
      <c r="H14" s="157"/>
      <c r="I14" s="157"/>
      <c r="J14" s="157"/>
      <c r="K14" s="157"/>
    </row>
    <row r="15" spans="3:12" x14ac:dyDescent="0.35">
      <c r="C15" s="157"/>
      <c r="D15" s="157"/>
      <c r="E15" s="157"/>
      <c r="F15" s="157"/>
      <c r="G15" s="157"/>
      <c r="H15" s="157"/>
      <c r="I15" s="157"/>
      <c r="J15" s="157"/>
      <c r="K15" s="157"/>
    </row>
    <row r="16" spans="3:12" x14ac:dyDescent="0.35">
      <c r="C16" s="157"/>
      <c r="D16" s="157"/>
      <c r="E16" s="157"/>
      <c r="F16" s="157"/>
      <c r="G16" s="157"/>
      <c r="H16" s="157"/>
      <c r="I16" s="157"/>
      <c r="J16" s="157"/>
      <c r="K16" s="157"/>
    </row>
    <row r="17" spans="3:11" s="24" customFormat="1" ht="5.5" customHeight="1" x14ac:dyDescent="0.35">
      <c r="C17" s="157"/>
      <c r="D17" s="157"/>
      <c r="E17" s="157"/>
      <c r="F17" s="157"/>
      <c r="G17" s="157"/>
      <c r="H17" s="157"/>
      <c r="I17" s="157"/>
      <c r="J17" s="157"/>
      <c r="K17" s="157"/>
    </row>
    <row r="18" spans="3:11" s="24" customFormat="1" ht="24.5" customHeight="1" x14ac:dyDescent="0.35">
      <c r="C18" s="158" t="s">
        <v>450</v>
      </c>
      <c r="D18" s="158"/>
      <c r="E18" s="158"/>
      <c r="F18" s="158"/>
      <c r="G18" s="158"/>
      <c r="H18" s="158"/>
      <c r="I18" s="158"/>
      <c r="J18" s="158"/>
      <c r="K18" s="158"/>
    </row>
    <row r="19" spans="3:11" ht="22" customHeight="1" x14ac:dyDescent="0.35">
      <c r="C19" s="20" t="s">
        <v>392</v>
      </c>
      <c r="D19" s="16"/>
      <c r="E19" s="16"/>
      <c r="F19" s="16"/>
      <c r="G19" s="21"/>
      <c r="H19" s="16"/>
      <c r="I19" s="18"/>
      <c r="J19" s="120"/>
      <c r="K19" s="16"/>
    </row>
    <row r="20" spans="3:11" ht="31" customHeight="1" x14ac:dyDescent="0.35">
      <c r="C20" s="156" t="s">
        <v>294</v>
      </c>
      <c r="D20" s="156"/>
      <c r="E20" s="156"/>
      <c r="F20" s="156"/>
      <c r="G20" s="156"/>
      <c r="H20" s="156"/>
      <c r="I20" s="156"/>
      <c r="J20" s="156"/>
      <c r="K20" s="156"/>
    </row>
    <row r="21" spans="3:11" ht="19.5" customHeight="1" x14ac:dyDescent="0.35">
      <c r="C21" s="20" t="s">
        <v>390</v>
      </c>
      <c r="D21" s="20"/>
      <c r="E21" s="20"/>
      <c r="F21" s="20"/>
      <c r="G21" s="20"/>
      <c r="H21" s="20"/>
      <c r="I21" s="121"/>
      <c r="J21" s="121"/>
      <c r="K21" s="20"/>
    </row>
    <row r="22" spans="3:11" x14ac:dyDescent="0.35">
      <c r="C22" s="154" t="s">
        <v>449</v>
      </c>
      <c r="D22" s="154"/>
      <c r="E22" s="154"/>
      <c r="F22" s="154"/>
      <c r="G22" s="154"/>
      <c r="H22" s="154"/>
      <c r="I22" s="154"/>
      <c r="J22" s="154"/>
      <c r="K22" s="154"/>
    </row>
    <row r="23" spans="3:11" ht="16.5" x14ac:dyDescent="0.35">
      <c r="C23" s="154" t="s">
        <v>451</v>
      </c>
      <c r="D23" s="155"/>
      <c r="E23" s="155"/>
      <c r="F23" s="155"/>
      <c r="G23" s="155"/>
      <c r="H23" s="155"/>
      <c r="I23" s="155"/>
      <c r="J23" s="155"/>
      <c r="K23" s="155"/>
    </row>
    <row r="25" spans="3:11" x14ac:dyDescent="0.35">
      <c r="C25" s="24"/>
      <c r="I25" s="122"/>
    </row>
    <row r="38" spans="3:10" ht="27.5" customHeight="1" x14ac:dyDescent="0.35"/>
    <row r="39" spans="3:10" ht="18.5" x14ac:dyDescent="0.45">
      <c r="C39" s="57" t="s">
        <v>301</v>
      </c>
      <c r="D39" s="54"/>
      <c r="E39" s="54"/>
      <c r="F39" s="54"/>
      <c r="G39" s="54"/>
      <c r="H39" s="54"/>
      <c r="I39" s="109"/>
      <c r="J39" s="109"/>
    </row>
    <row r="40" spans="3:10" ht="9" customHeight="1" x14ac:dyDescent="0.35">
      <c r="C40" s="54"/>
      <c r="D40" s="54"/>
      <c r="E40" s="54"/>
      <c r="F40" s="54"/>
      <c r="G40" s="54"/>
      <c r="H40" s="54"/>
      <c r="I40" s="109"/>
      <c r="J40" s="109"/>
    </row>
    <row r="42" spans="3:10" ht="15.5" x14ac:dyDescent="0.35">
      <c r="C42" s="59" t="s">
        <v>192</v>
      </c>
    </row>
    <row r="43" spans="3:10" x14ac:dyDescent="0.35">
      <c r="F43" s="49"/>
      <c r="G43" s="49" t="str">
        <f>Pivot!$C$2</f>
        <v>(Alla)</v>
      </c>
      <c r="H43" s="153" t="s">
        <v>433</v>
      </c>
      <c r="I43" s="153"/>
      <c r="J43" s="153"/>
    </row>
    <row r="44" spans="3:10" ht="29" x14ac:dyDescent="0.35">
      <c r="G44" s="52">
        <v>2024</v>
      </c>
      <c r="H44" s="105" t="s">
        <v>302</v>
      </c>
      <c r="I44" s="122" t="s">
        <v>434</v>
      </c>
      <c r="J44" s="122" t="s">
        <v>435</v>
      </c>
    </row>
    <row r="45" spans="3:10" ht="13.5" customHeight="1" x14ac:dyDescent="0.35">
      <c r="C45" s="50" t="s">
        <v>316</v>
      </c>
      <c r="D45" s="50"/>
      <c r="E45" s="50"/>
      <c r="F45" s="110"/>
      <c r="G45" s="79">
        <f>IFERROR((IF(G$52&gt;6,(GETPIVOTDATA("F1",Pivot!$F$26,"År",2024,"F1",1)),)),)</f>
        <v>0.15303430079155672</v>
      </c>
      <c r="H45" s="106">
        <v>0.15303430079155672</v>
      </c>
      <c r="I45" s="106">
        <v>0.14626865671641792</v>
      </c>
      <c r="J45" s="106">
        <v>0.16274089935760172</v>
      </c>
    </row>
    <row r="46" spans="3:10" ht="13.5" customHeight="1" x14ac:dyDescent="0.35">
      <c r="C46" s="51">
        <v>2</v>
      </c>
      <c r="D46" s="50"/>
      <c r="E46" s="50"/>
      <c r="F46" s="110"/>
      <c r="G46" s="79">
        <f>IFERROR((IF(G$52&gt;6,(GETPIVOTDATA("F1",Pivot!$F$26,"År",2024,"F1",2)),)),)</f>
        <v>0.38082673702726472</v>
      </c>
      <c r="H46" s="106">
        <v>0.38082673702726472</v>
      </c>
      <c r="I46" s="106">
        <v>0.39104477611940297</v>
      </c>
      <c r="J46" s="106">
        <v>0.36616702355460384</v>
      </c>
    </row>
    <row r="47" spans="3:10" ht="13.5" customHeight="1" x14ac:dyDescent="0.35">
      <c r="C47" s="51">
        <v>3</v>
      </c>
      <c r="D47" s="50"/>
      <c r="E47" s="50"/>
      <c r="F47" s="110"/>
      <c r="G47" s="79">
        <f>IFERROR((IF(G$52&gt;6,(GETPIVOTDATA("F1",Pivot!$F$26,"År",2024,"F1",3)),)),)</f>
        <v>0.38522427440633245</v>
      </c>
      <c r="H47" s="106">
        <v>0.38522427440633245</v>
      </c>
      <c r="I47" s="106">
        <v>0.39402985074626867</v>
      </c>
      <c r="J47" s="106">
        <v>0.37259100642398285</v>
      </c>
    </row>
    <row r="48" spans="3:10" ht="13.5" customHeight="1" x14ac:dyDescent="0.35">
      <c r="C48" s="50" t="s">
        <v>317</v>
      </c>
      <c r="D48" s="50"/>
      <c r="E48" s="50"/>
      <c r="F48" s="110"/>
      <c r="G48" s="79">
        <f>IFERROR((IF(G$52&gt;6,(GETPIVOTDATA("F1",Pivot!$F$26,"År",2024,"F1",4)),)),)</f>
        <v>6.6842568161829374E-2</v>
      </c>
      <c r="H48" s="106">
        <v>6.6842568161829374E-2</v>
      </c>
      <c r="I48" s="106">
        <v>5.2238805970149252E-2</v>
      </c>
      <c r="J48" s="106">
        <v>8.7794432548179868E-2</v>
      </c>
    </row>
    <row r="49" spans="3:10" ht="13.5" customHeight="1" x14ac:dyDescent="0.35">
      <c r="C49" s="50" t="s">
        <v>318</v>
      </c>
      <c r="D49" s="50"/>
      <c r="E49" s="50"/>
      <c r="F49" s="110"/>
      <c r="G49" s="79">
        <f>IFERROR((IF(G$52&gt;6,(GETPIVOTDATA("F1",Pivot!$F$26,"År",2024,"F1",5)),)),)</f>
        <v>1.4072119613016711E-2</v>
      </c>
      <c r="H49" s="106">
        <v>1.4072119613016711E-2</v>
      </c>
      <c r="I49" s="106">
        <v>1.6417910447761194E-2</v>
      </c>
      <c r="J49" s="106">
        <v>1.0706638115631691E-2</v>
      </c>
    </row>
    <row r="50" spans="3:10" ht="13.5" customHeight="1" x14ac:dyDescent="0.35">
      <c r="C50" s="50" t="s">
        <v>302</v>
      </c>
      <c r="D50" s="50"/>
      <c r="E50" s="50"/>
      <c r="F50" s="110"/>
      <c r="G50" s="79">
        <f>SUM(G45:G49)</f>
        <v>1</v>
      </c>
      <c r="H50" s="106">
        <v>1</v>
      </c>
      <c r="I50" s="106">
        <v>1</v>
      </c>
      <c r="J50" s="106">
        <v>0.99999999999999989</v>
      </c>
    </row>
    <row r="51" spans="3:10" ht="13.5" customHeight="1" x14ac:dyDescent="0.35">
      <c r="C51" s="50"/>
      <c r="D51" s="50"/>
      <c r="E51" s="50"/>
      <c r="F51" s="50"/>
      <c r="G51" s="53"/>
      <c r="H51" s="107"/>
      <c r="I51" s="107"/>
      <c r="J51" s="107"/>
    </row>
    <row r="52" spans="3:10" ht="13.5" customHeight="1" x14ac:dyDescent="0.35">
      <c r="C52" s="50" t="s">
        <v>315</v>
      </c>
      <c r="D52" s="50"/>
      <c r="E52" s="50"/>
      <c r="F52" s="111"/>
      <c r="G52" s="80">
        <f>IFERROR((GETPIVOTDATA("F1",Pivot!$B$26,"År",2024)),)</f>
        <v>1137</v>
      </c>
      <c r="H52" s="108">
        <v>1137</v>
      </c>
      <c r="I52" s="108">
        <v>670</v>
      </c>
      <c r="J52" s="108">
        <v>467</v>
      </c>
    </row>
    <row r="53" spans="3:10" ht="13.5" customHeight="1" x14ac:dyDescent="0.35">
      <c r="H53" s="105"/>
    </row>
    <row r="54" spans="3:10" ht="13.5" customHeight="1" x14ac:dyDescent="0.35">
      <c r="H54" s="105"/>
    </row>
    <row r="55" spans="3:10" ht="15.5" x14ac:dyDescent="0.35">
      <c r="C55" s="59" t="s">
        <v>193</v>
      </c>
      <c r="H55" s="105"/>
    </row>
    <row r="56" spans="3:10" x14ac:dyDescent="0.35">
      <c r="F56" s="49"/>
      <c r="G56" s="49" t="str">
        <f>Pivot!$C$2</f>
        <v>(Alla)</v>
      </c>
      <c r="H56" s="153" t="s">
        <v>433</v>
      </c>
      <c r="I56" s="153"/>
      <c r="J56" s="153"/>
    </row>
    <row r="57" spans="3:10" ht="29" x14ac:dyDescent="0.35">
      <c r="G57" s="52">
        <v>2024</v>
      </c>
      <c r="H57" s="105" t="s">
        <v>302</v>
      </c>
      <c r="I57" s="122" t="s">
        <v>434</v>
      </c>
      <c r="J57" s="122" t="s">
        <v>435</v>
      </c>
    </row>
    <row r="58" spans="3:10" x14ac:dyDescent="0.35">
      <c r="C58" s="50" t="s">
        <v>316</v>
      </c>
      <c r="D58" s="50"/>
      <c r="E58" s="50"/>
      <c r="F58" s="110"/>
      <c r="G58" s="79">
        <f>IFERROR((IF(G$65&gt;6,(GETPIVOTDATA("F2",Pivot!$F$38,"År",2024,"F2",1)),)),)</f>
        <v>0.10717529518619437</v>
      </c>
      <c r="H58" s="106">
        <v>0.10717529518619437</v>
      </c>
      <c r="I58" s="106">
        <v>0.12576687116564417</v>
      </c>
      <c r="J58" s="106">
        <v>8.0178173719376397E-2</v>
      </c>
    </row>
    <row r="59" spans="3:10" x14ac:dyDescent="0.35">
      <c r="C59" s="51">
        <v>2</v>
      </c>
      <c r="D59" s="50"/>
      <c r="E59" s="50"/>
      <c r="F59" s="110"/>
      <c r="G59" s="79">
        <f>IFERROR((IF(G$65&gt;6,(GETPIVOTDATA("F2",Pivot!$F$38,"År",2024,"F2",2)),)),)</f>
        <v>0.37693006357856496</v>
      </c>
      <c r="H59" s="106">
        <v>0.37693006357856496</v>
      </c>
      <c r="I59" s="106">
        <v>0.3987730061349693</v>
      </c>
      <c r="J59" s="106">
        <v>0.34521158129175944</v>
      </c>
    </row>
    <row r="60" spans="3:10" x14ac:dyDescent="0.35">
      <c r="C60" s="51">
        <v>3</v>
      </c>
      <c r="D60" s="50"/>
      <c r="E60" s="50"/>
      <c r="F60" s="110"/>
      <c r="G60" s="79">
        <f>IFERROR((IF(G$65&gt;6,(GETPIVOTDATA("F2",Pivot!$F$38,"År",2024,"F2",3)),)),)</f>
        <v>0.41871026339691192</v>
      </c>
      <c r="H60" s="106">
        <v>0.41871026339691192</v>
      </c>
      <c r="I60" s="106">
        <v>0.38957055214723929</v>
      </c>
      <c r="J60" s="106">
        <v>0.46102449888641428</v>
      </c>
    </row>
    <row r="61" spans="3:10" x14ac:dyDescent="0.35">
      <c r="C61" s="50" t="s">
        <v>317</v>
      </c>
      <c r="D61" s="50"/>
      <c r="E61" s="50"/>
      <c r="F61" s="110"/>
      <c r="G61" s="79">
        <f>IFERROR((IF(G$65&gt;6,(GETPIVOTDATA("F2",Pivot!$F$38,"År",2024,"F2",4)),)),)</f>
        <v>8.0835603996366939E-2</v>
      </c>
      <c r="H61" s="106">
        <v>8.0835603996366939E-2</v>
      </c>
      <c r="I61" s="106">
        <v>7.0552147239263799E-2</v>
      </c>
      <c r="J61" s="106">
        <v>9.5768374164810696E-2</v>
      </c>
    </row>
    <row r="62" spans="3:10" x14ac:dyDescent="0.35">
      <c r="C62" s="50" t="s">
        <v>318</v>
      </c>
      <c r="D62" s="50"/>
      <c r="E62" s="50"/>
      <c r="F62" s="110"/>
      <c r="G62" s="79">
        <f>IFERROR((IF(G$65&gt;6,(GETPIVOTDATA("F2",Pivot!$F$38,"År",2024,"F2",5)),)),)</f>
        <v>1.6348773841961851E-2</v>
      </c>
      <c r="H62" s="106">
        <v>1.6348773841961851E-2</v>
      </c>
      <c r="I62" s="106">
        <v>1.5337423312883436E-2</v>
      </c>
      <c r="J62" s="106">
        <v>1.7817371937639197E-2</v>
      </c>
    </row>
    <row r="63" spans="3:10" x14ac:dyDescent="0.35">
      <c r="C63" s="50" t="s">
        <v>302</v>
      </c>
      <c r="D63" s="50"/>
      <c r="E63" s="50"/>
      <c r="F63" s="110"/>
      <c r="G63" s="79">
        <f>SUM(G58:G62)</f>
        <v>1</v>
      </c>
      <c r="H63" s="106">
        <v>1</v>
      </c>
      <c r="I63" s="106">
        <v>1</v>
      </c>
      <c r="J63" s="106">
        <v>1</v>
      </c>
    </row>
    <row r="64" spans="3:10" x14ac:dyDescent="0.35">
      <c r="C64" s="50"/>
      <c r="D64" s="50"/>
      <c r="E64" s="50"/>
      <c r="F64" s="50"/>
      <c r="G64" s="53"/>
      <c r="H64" s="107"/>
      <c r="I64" s="107"/>
      <c r="J64" s="107"/>
    </row>
    <row r="65" spans="3:10" x14ac:dyDescent="0.35">
      <c r="C65" s="50" t="s">
        <v>315</v>
      </c>
      <c r="D65" s="50"/>
      <c r="E65" s="50"/>
      <c r="F65" s="111"/>
      <c r="G65" s="80">
        <f>IFERROR((GETPIVOTDATA("F2",Pivot!$B$38,"År",2024)),)</f>
        <v>1101</v>
      </c>
      <c r="H65" s="108">
        <v>1101</v>
      </c>
      <c r="I65" s="108">
        <v>652</v>
      </c>
      <c r="J65" s="108">
        <v>449</v>
      </c>
    </row>
    <row r="66" spans="3:10" x14ac:dyDescent="0.35">
      <c r="H66" s="105"/>
    </row>
    <row r="67" spans="3:10" x14ac:dyDescent="0.35">
      <c r="H67" s="105"/>
    </row>
    <row r="68" spans="3:10" ht="15.5" x14ac:dyDescent="0.35">
      <c r="C68" s="59" t="s">
        <v>194</v>
      </c>
      <c r="H68" s="105"/>
    </row>
    <row r="69" spans="3:10" x14ac:dyDescent="0.35">
      <c r="F69" s="49"/>
      <c r="G69" s="49" t="str">
        <f>Pivot!$C$2</f>
        <v>(Alla)</v>
      </c>
      <c r="H69" s="153" t="s">
        <v>433</v>
      </c>
      <c r="I69" s="153"/>
      <c r="J69" s="153"/>
    </row>
    <row r="70" spans="3:10" ht="29" x14ac:dyDescent="0.35">
      <c r="G70" s="52">
        <v>2024</v>
      </c>
      <c r="H70" s="105" t="s">
        <v>302</v>
      </c>
      <c r="I70" s="122" t="s">
        <v>434</v>
      </c>
      <c r="J70" s="122" t="s">
        <v>435</v>
      </c>
    </row>
    <row r="71" spans="3:10" x14ac:dyDescent="0.35">
      <c r="C71" s="50" t="s">
        <v>320</v>
      </c>
      <c r="D71" s="50"/>
      <c r="E71" s="50"/>
      <c r="F71" s="110"/>
      <c r="G71" s="79">
        <f>IFERROR((IF(G$78&gt;6,(GETPIVOTDATA("F3",Pivot!$F$50,"År",2024,"F3",1)),)),)</f>
        <v>8.347978910369068E-2</v>
      </c>
      <c r="H71" s="106">
        <v>8.347978910369068E-2</v>
      </c>
      <c r="I71" s="106">
        <v>9.2537313432835819E-2</v>
      </c>
      <c r="J71" s="106">
        <v>7.0512820512820512E-2</v>
      </c>
    </row>
    <row r="72" spans="3:10" x14ac:dyDescent="0.35">
      <c r="C72" s="51">
        <v>2</v>
      </c>
      <c r="D72" s="50"/>
      <c r="E72" s="50"/>
      <c r="F72" s="110"/>
      <c r="G72" s="79">
        <f>IFERROR((IF(G$78&gt;6,(GETPIVOTDATA("F3",Pivot!$F$50,"År",2024,"F3",2)),)),)</f>
        <v>0.30755711775043937</v>
      </c>
      <c r="H72" s="106">
        <v>0.30755711775043937</v>
      </c>
      <c r="I72" s="106">
        <v>0.32238805970149254</v>
      </c>
      <c r="J72" s="106">
        <v>0.28632478632478631</v>
      </c>
    </row>
    <row r="73" spans="3:10" x14ac:dyDescent="0.35">
      <c r="C73" s="51">
        <v>3</v>
      </c>
      <c r="D73" s="50"/>
      <c r="E73" s="50"/>
      <c r="F73" s="110"/>
      <c r="G73" s="79">
        <f>IFERROR((IF(G$78&gt;6,(GETPIVOTDATA("F3",Pivot!$F$50,"År",2024,"F3",3)),)),)</f>
        <v>0.28998242530755713</v>
      </c>
      <c r="H73" s="106">
        <v>0.28998242530755713</v>
      </c>
      <c r="I73" s="106">
        <v>0.2582089552238806</v>
      </c>
      <c r="J73" s="106">
        <v>0.33547008547008544</v>
      </c>
    </row>
    <row r="74" spans="3:10" x14ac:dyDescent="0.35">
      <c r="C74" s="50" t="s">
        <v>319</v>
      </c>
      <c r="D74" s="50"/>
      <c r="E74" s="50"/>
      <c r="F74" s="110"/>
      <c r="G74" s="79">
        <f>IFERROR((IF(G$78&gt;6,(GETPIVOTDATA("F3",Pivot!$F$50,"År",2024,"F3",4)),)),)</f>
        <v>0.2398945518453427</v>
      </c>
      <c r="H74" s="106">
        <v>0.2398945518453427</v>
      </c>
      <c r="I74" s="106">
        <v>0.24029850746268658</v>
      </c>
      <c r="J74" s="106">
        <v>0.23931623931623933</v>
      </c>
    </row>
    <row r="75" spans="3:10" x14ac:dyDescent="0.35">
      <c r="C75" s="50" t="s">
        <v>318</v>
      </c>
      <c r="D75" s="50"/>
      <c r="E75" s="50"/>
      <c r="F75" s="110"/>
      <c r="G75" s="79">
        <f>IFERROR((IF(G$78&gt;6,(GETPIVOTDATA("F3",Pivot!$F$50,"År",2024,"F3",5)),)),)</f>
        <v>7.9086115992970121E-2</v>
      </c>
      <c r="H75" s="106">
        <v>7.9086115992970121E-2</v>
      </c>
      <c r="I75" s="106">
        <v>8.6567164179104483E-2</v>
      </c>
      <c r="J75" s="106">
        <v>6.8376068376068383E-2</v>
      </c>
    </row>
    <row r="76" spans="3:10" x14ac:dyDescent="0.35">
      <c r="C76" s="50" t="s">
        <v>302</v>
      </c>
      <c r="D76" s="50"/>
      <c r="E76" s="50"/>
      <c r="F76" s="110"/>
      <c r="G76" s="79">
        <f>SUM(G71:G75)</f>
        <v>1</v>
      </c>
      <c r="H76" s="106">
        <v>1</v>
      </c>
      <c r="I76" s="106">
        <v>1</v>
      </c>
      <c r="J76" s="106">
        <v>1</v>
      </c>
    </row>
    <row r="77" spans="3:10" x14ac:dyDescent="0.35">
      <c r="C77" s="50"/>
      <c r="D77" s="50"/>
      <c r="E77" s="50"/>
      <c r="F77" s="50"/>
      <c r="G77" s="53"/>
      <c r="H77" s="107"/>
      <c r="I77" s="107"/>
      <c r="J77" s="107"/>
    </row>
    <row r="78" spans="3:10" x14ac:dyDescent="0.35">
      <c r="C78" s="50" t="s">
        <v>315</v>
      </c>
      <c r="D78" s="50"/>
      <c r="E78" s="50"/>
      <c r="F78" s="111"/>
      <c r="G78" s="80">
        <f>IFERROR((GETPIVOTDATA("F3",Pivot!$B$50,"År",2024)),)</f>
        <v>1138</v>
      </c>
      <c r="H78" s="108">
        <v>1138</v>
      </c>
      <c r="I78" s="108">
        <v>670</v>
      </c>
      <c r="J78" s="108">
        <v>468</v>
      </c>
    </row>
    <row r="79" spans="3:10" x14ac:dyDescent="0.35">
      <c r="H79" s="105"/>
    </row>
    <row r="80" spans="3:10" x14ac:dyDescent="0.35">
      <c r="H80" s="105"/>
    </row>
    <row r="81" spans="3:10" ht="18.5" x14ac:dyDescent="0.45">
      <c r="C81" s="56" t="s">
        <v>295</v>
      </c>
      <c r="D81" s="54"/>
      <c r="E81" s="54"/>
      <c r="F81" s="54"/>
      <c r="G81" s="54"/>
      <c r="H81" s="109"/>
      <c r="I81" s="109"/>
      <c r="J81" s="109"/>
    </row>
    <row r="82" spans="3:10" x14ac:dyDescent="0.35">
      <c r="C82" s="54"/>
      <c r="D82" s="54"/>
      <c r="E82" s="54"/>
      <c r="F82" s="54"/>
      <c r="G82" s="54"/>
      <c r="H82" s="109"/>
      <c r="I82" s="109"/>
      <c r="J82" s="109"/>
    </row>
    <row r="83" spans="3:10" x14ac:dyDescent="0.35">
      <c r="H83" s="105"/>
    </row>
    <row r="84" spans="3:10" ht="13" customHeight="1" x14ac:dyDescent="0.35">
      <c r="C84" s="59" t="s">
        <v>195</v>
      </c>
      <c r="H84" s="105"/>
    </row>
    <row r="85" spans="3:10" ht="13" customHeight="1" x14ac:dyDescent="0.35">
      <c r="F85" s="49"/>
      <c r="G85" s="49" t="str">
        <f>Pivot!$C$2</f>
        <v>(Alla)</v>
      </c>
      <c r="H85" s="153" t="s">
        <v>433</v>
      </c>
      <c r="I85" s="153"/>
      <c r="J85" s="153"/>
    </row>
    <row r="86" spans="3:10" ht="29" x14ac:dyDescent="0.35">
      <c r="G86" s="52">
        <v>2024</v>
      </c>
      <c r="H86" s="105" t="s">
        <v>302</v>
      </c>
      <c r="I86" s="122" t="s">
        <v>434</v>
      </c>
      <c r="J86" s="122" t="s">
        <v>435</v>
      </c>
    </row>
    <row r="87" spans="3:10" ht="13" customHeight="1" x14ac:dyDescent="0.35">
      <c r="C87" s="50" t="s">
        <v>316</v>
      </c>
      <c r="D87" s="50"/>
      <c r="E87" s="50"/>
      <c r="F87" s="110"/>
      <c r="G87" s="79">
        <f>IFERROR((IF(G$94&gt;6,(GETPIVOTDATA("F4",Pivot!$F$62,"År",2024,"F4",1)),)),)</f>
        <v>7.3878627968337732E-2</v>
      </c>
      <c r="H87" s="106">
        <v>7.3878627968337732E-2</v>
      </c>
      <c r="I87" s="106">
        <v>8.0597014925373134E-2</v>
      </c>
      <c r="J87" s="106">
        <v>6.4239828693790149E-2</v>
      </c>
    </row>
    <row r="88" spans="3:10" ht="13" customHeight="1" x14ac:dyDescent="0.35">
      <c r="C88" s="51">
        <v>2</v>
      </c>
      <c r="D88" s="50"/>
      <c r="E88" s="50"/>
      <c r="F88" s="110"/>
      <c r="G88" s="79">
        <f>IFERROR((IF(G$94&gt;6,(GETPIVOTDATA("F4",Pivot!$F$62,"År",2024,"F4",2)),)),)</f>
        <v>0.26473175021987688</v>
      </c>
      <c r="H88" s="106">
        <v>0.26473175021987688</v>
      </c>
      <c r="I88" s="106">
        <v>0.2626865671641791</v>
      </c>
      <c r="J88" s="106">
        <v>0.26766595289079231</v>
      </c>
    </row>
    <row r="89" spans="3:10" ht="13" customHeight="1" x14ac:dyDescent="0.35">
      <c r="C89" s="51">
        <v>3</v>
      </c>
      <c r="D89" s="50"/>
      <c r="E89" s="50"/>
      <c r="F89" s="110"/>
      <c r="G89" s="79">
        <f>IFERROR((IF(G$94&gt;6,(GETPIVOTDATA("F4",Pivot!$F$62,"År",2024,"F4",3)),)),)</f>
        <v>0.46086191732629728</v>
      </c>
      <c r="H89" s="106">
        <v>0.46086191732629728</v>
      </c>
      <c r="I89" s="106">
        <v>0.45522388059701491</v>
      </c>
      <c r="J89" s="106">
        <v>0.46895074946466808</v>
      </c>
    </row>
    <row r="90" spans="3:10" ht="13" customHeight="1" x14ac:dyDescent="0.35">
      <c r="C90" s="50" t="s">
        <v>317</v>
      </c>
      <c r="D90" s="50"/>
      <c r="E90" s="50"/>
      <c r="F90" s="110"/>
      <c r="G90" s="79">
        <f>IFERROR((IF(G$94&gt;6,(GETPIVOTDATA("F4",Pivot!$F$62,"År",2024,"F4",4)),)),)</f>
        <v>0.16710642040457344</v>
      </c>
      <c r="H90" s="106">
        <v>0.16710642040457344</v>
      </c>
      <c r="I90" s="106">
        <v>0.16417910447761194</v>
      </c>
      <c r="J90" s="106">
        <v>0.17130620985010706</v>
      </c>
    </row>
    <row r="91" spans="3:10" ht="13" customHeight="1" x14ac:dyDescent="0.35">
      <c r="C91" s="50" t="s">
        <v>318</v>
      </c>
      <c r="D91" s="50"/>
      <c r="E91" s="50"/>
      <c r="F91" s="110"/>
      <c r="G91" s="79">
        <f>IFERROR((IF(G$94&gt;6,(GETPIVOTDATA("F4",Pivot!$F$62,"År",2024,"F4",5)),)),)</f>
        <v>3.3421284080914687E-2</v>
      </c>
      <c r="H91" s="106">
        <v>3.3421284080914687E-2</v>
      </c>
      <c r="I91" s="106">
        <v>3.7313432835820892E-2</v>
      </c>
      <c r="J91" s="106">
        <v>2.7837259100642397E-2</v>
      </c>
    </row>
    <row r="92" spans="3:10" ht="13" customHeight="1" x14ac:dyDescent="0.35">
      <c r="C92" s="50" t="s">
        <v>302</v>
      </c>
      <c r="D92" s="50"/>
      <c r="E92" s="50"/>
      <c r="F92" s="110"/>
      <c r="G92" s="79">
        <f>SUM(G87:G91)</f>
        <v>1</v>
      </c>
      <c r="H92" s="106">
        <v>1</v>
      </c>
      <c r="I92" s="106">
        <v>1</v>
      </c>
      <c r="J92" s="106">
        <v>1</v>
      </c>
    </row>
    <row r="93" spans="3:10" x14ac:dyDescent="0.35">
      <c r="C93" s="50"/>
      <c r="D93" s="50"/>
      <c r="E93" s="50"/>
      <c r="F93" s="50"/>
      <c r="G93" s="53"/>
      <c r="H93" s="107"/>
      <c r="I93" s="107"/>
      <c r="J93" s="107"/>
    </row>
    <row r="94" spans="3:10" x14ac:dyDescent="0.35">
      <c r="C94" s="50" t="s">
        <v>315</v>
      </c>
      <c r="D94" s="50"/>
      <c r="E94" s="50"/>
      <c r="F94" s="111"/>
      <c r="G94" s="80">
        <f>IFERROR((GETPIVOTDATA("F4",Pivot!$B$62,"År",2024)),)</f>
        <v>1137</v>
      </c>
      <c r="H94" s="108">
        <v>1137</v>
      </c>
      <c r="I94" s="108">
        <v>670</v>
      </c>
      <c r="J94" s="108">
        <v>467</v>
      </c>
    </row>
    <row r="95" spans="3:10" x14ac:dyDescent="0.35">
      <c r="H95" s="105"/>
    </row>
    <row r="96" spans="3:10" x14ac:dyDescent="0.35">
      <c r="H96" s="105"/>
    </row>
    <row r="97" spans="3:16" ht="15.5" x14ac:dyDescent="0.35">
      <c r="C97" s="59" t="s">
        <v>196</v>
      </c>
      <c r="H97" s="105"/>
    </row>
    <row r="98" spans="3:16" x14ac:dyDescent="0.35">
      <c r="F98" s="49"/>
      <c r="G98" s="49" t="str">
        <f>Pivot!$C$2</f>
        <v>(Alla)</v>
      </c>
      <c r="H98" s="153" t="s">
        <v>433</v>
      </c>
      <c r="I98" s="153"/>
      <c r="J98" s="153"/>
    </row>
    <row r="99" spans="3:16" ht="29" x14ac:dyDescent="0.35">
      <c r="G99" s="52">
        <v>2024</v>
      </c>
      <c r="H99" s="105" t="s">
        <v>302</v>
      </c>
      <c r="I99" s="122" t="s">
        <v>434</v>
      </c>
      <c r="J99" s="122" t="s">
        <v>435</v>
      </c>
    </row>
    <row r="100" spans="3:16" x14ac:dyDescent="0.35">
      <c r="C100" s="50" t="s">
        <v>316</v>
      </c>
      <c r="D100" s="50"/>
      <c r="E100" s="50"/>
      <c r="F100" s="110"/>
      <c r="G100" s="79">
        <f>IFERROR((IF(G$107&gt;6,(GETPIVOTDATA("F5",Pivot!$F$74,"År",2024,"F5",1)),)),)</f>
        <v>0.1164259927797834</v>
      </c>
      <c r="H100" s="106">
        <v>0.1164259927797834</v>
      </c>
      <c r="I100" s="106">
        <v>0.13414634146341464</v>
      </c>
      <c r="J100" s="106">
        <v>9.0707964601769914E-2</v>
      </c>
    </row>
    <row r="101" spans="3:16" x14ac:dyDescent="0.35">
      <c r="C101" s="51">
        <v>2</v>
      </c>
      <c r="D101" s="50"/>
      <c r="E101" s="50"/>
      <c r="F101" s="110"/>
      <c r="G101" s="79">
        <f>IFERROR((IF(G$107&gt;6,(GETPIVOTDATA("F5",Pivot!$F$74,"År",2024,"F5",2)),)),)</f>
        <v>0.33303249097472926</v>
      </c>
      <c r="H101" s="106">
        <v>0.33303249097472926</v>
      </c>
      <c r="I101" s="106">
        <v>0.31859756097560976</v>
      </c>
      <c r="J101" s="106">
        <v>0.35398230088495575</v>
      </c>
    </row>
    <row r="102" spans="3:16" x14ac:dyDescent="0.35">
      <c r="C102" s="51">
        <v>3</v>
      </c>
      <c r="D102" s="50"/>
      <c r="E102" s="50"/>
      <c r="F102" s="110"/>
      <c r="G102" s="79">
        <f>IFERROR((IF(G$107&gt;6,(GETPIVOTDATA("F5",Pivot!$F$74,"År",2024,"F5",3)),)),)</f>
        <v>0.3555956678700361</v>
      </c>
      <c r="H102" s="106">
        <v>0.3555956678700361</v>
      </c>
      <c r="I102" s="106">
        <v>0.35060975609756095</v>
      </c>
      <c r="J102" s="106">
        <v>0.36283185840707965</v>
      </c>
    </row>
    <row r="103" spans="3:16" x14ac:dyDescent="0.35">
      <c r="C103" s="50" t="s">
        <v>317</v>
      </c>
      <c r="D103" s="50"/>
      <c r="E103" s="50"/>
      <c r="F103" s="110"/>
      <c r="G103" s="79">
        <f>IFERROR((IF(G$107&gt;6,(GETPIVOTDATA("F5",Pivot!$F$74,"År",2024,"F5",4)),)),)</f>
        <v>0.13357400722021662</v>
      </c>
      <c r="H103" s="106">
        <v>0.13357400722021662</v>
      </c>
      <c r="I103" s="106">
        <v>0.12195121951219512</v>
      </c>
      <c r="J103" s="106">
        <v>0.15044247787610621</v>
      </c>
    </row>
    <row r="104" spans="3:16" x14ac:dyDescent="0.35">
      <c r="C104" s="50" t="s">
        <v>318</v>
      </c>
      <c r="D104" s="50"/>
      <c r="E104" s="50"/>
      <c r="F104" s="110"/>
      <c r="G104" s="79">
        <f>IFERROR((IF(G$107&gt;6,(GETPIVOTDATA("F5",Pivot!$F$74,"År",2024,"F5",5)),)),)</f>
        <v>6.1371841155234655E-2</v>
      </c>
      <c r="H104" s="106">
        <v>6.1371841155234655E-2</v>
      </c>
      <c r="I104" s="106">
        <v>7.4695121951219509E-2</v>
      </c>
      <c r="J104" s="106">
        <v>4.2035398230088498E-2</v>
      </c>
    </row>
    <row r="105" spans="3:16" ht="13.5" customHeight="1" x14ac:dyDescent="0.35">
      <c r="C105" s="50" t="s">
        <v>302</v>
      </c>
      <c r="D105" s="50"/>
      <c r="E105" s="50"/>
      <c r="F105" s="110"/>
      <c r="G105" s="79">
        <f>SUM(G100:G104)</f>
        <v>1</v>
      </c>
      <c r="H105" s="106">
        <v>1</v>
      </c>
      <c r="I105" s="106">
        <v>1</v>
      </c>
      <c r="J105" s="106">
        <v>1</v>
      </c>
    </row>
    <row r="106" spans="3:16" x14ac:dyDescent="0.35">
      <c r="C106" s="50"/>
      <c r="D106" s="50"/>
      <c r="E106" s="50"/>
      <c r="F106" s="50"/>
      <c r="G106" s="53"/>
      <c r="H106" s="107"/>
      <c r="I106" s="107"/>
      <c r="J106" s="107"/>
    </row>
    <row r="107" spans="3:16" x14ac:dyDescent="0.35">
      <c r="C107" s="50" t="s">
        <v>315</v>
      </c>
      <c r="D107" s="50"/>
      <c r="E107" s="50"/>
      <c r="F107" s="111"/>
      <c r="G107" s="80">
        <f>IFERROR((GETPIVOTDATA("F5",Pivot!$B$74,"År",2024)),)</f>
        <v>1108</v>
      </c>
      <c r="H107" s="108">
        <v>1108</v>
      </c>
      <c r="I107" s="108">
        <v>656</v>
      </c>
      <c r="J107" s="108">
        <v>452</v>
      </c>
    </row>
    <row r="108" spans="3:16" x14ac:dyDescent="0.35">
      <c r="H108" s="105"/>
    </row>
    <row r="109" spans="3:16" x14ac:dyDescent="0.35">
      <c r="H109" s="105"/>
    </row>
    <row r="110" spans="3:16" ht="15.5" x14ac:dyDescent="0.35">
      <c r="C110" s="59" t="s">
        <v>197</v>
      </c>
      <c r="H110" s="105"/>
    </row>
    <row r="111" spans="3:16" ht="15.5" x14ac:dyDescent="0.35">
      <c r="F111" s="49"/>
      <c r="G111" s="49" t="str">
        <f>Pivot!$C$2</f>
        <v>(Alla)</v>
      </c>
      <c r="H111" s="153" t="s">
        <v>433</v>
      </c>
      <c r="I111" s="153"/>
      <c r="J111" s="153"/>
      <c r="P111" s="59"/>
    </row>
    <row r="112" spans="3:16" ht="29" x14ac:dyDescent="0.35">
      <c r="G112" s="52">
        <v>2024</v>
      </c>
      <c r="H112" s="105" t="s">
        <v>302</v>
      </c>
      <c r="I112" s="122" t="s">
        <v>434</v>
      </c>
      <c r="J112" s="122" t="s">
        <v>435</v>
      </c>
    </row>
    <row r="113" spans="3:10" x14ac:dyDescent="0.35">
      <c r="C113" s="50" t="s">
        <v>321</v>
      </c>
      <c r="D113" s="50"/>
      <c r="E113" s="50"/>
      <c r="F113" s="110"/>
      <c r="G113" s="79">
        <f>IFERROR((IF(G$121&gt;6,(GETPIVOTDATA("F6",Pivot!$F$86,"År",2024,"F6",1)),)),)</f>
        <v>2.4626209322779244E-2</v>
      </c>
      <c r="H113" s="106">
        <v>2.4626209322779244E-2</v>
      </c>
      <c r="I113" s="106">
        <v>3.2835820895522387E-2</v>
      </c>
      <c r="J113" s="106">
        <v>1.284796573875803E-2</v>
      </c>
    </row>
    <row r="114" spans="3:10" x14ac:dyDescent="0.35">
      <c r="C114" s="51">
        <v>2</v>
      </c>
      <c r="D114" s="50"/>
      <c r="E114" s="50"/>
      <c r="F114" s="110"/>
      <c r="G114" s="79">
        <f>IFERROR((IF(G$121&gt;6,(GETPIVOTDATA("F6",Pivot!$F$86,"År",2024,"F6",2)),)),)</f>
        <v>0.14511873350923482</v>
      </c>
      <c r="H114" s="106">
        <v>0.14511873350923482</v>
      </c>
      <c r="I114" s="106">
        <v>0.14626865671641792</v>
      </c>
      <c r="J114" s="106">
        <v>0.14346895074946467</v>
      </c>
    </row>
    <row r="115" spans="3:10" x14ac:dyDescent="0.35">
      <c r="C115" s="51">
        <v>3</v>
      </c>
      <c r="D115" s="50"/>
      <c r="E115" s="50"/>
      <c r="F115" s="110"/>
      <c r="G115" s="79">
        <f>IFERROR((IF(G$121&gt;6,(GETPIVOTDATA("F6",Pivot!$F$86,"År",2024,"F6",3)),)),)</f>
        <v>0.36147757255936674</v>
      </c>
      <c r="H115" s="106">
        <v>0.36147757255936674</v>
      </c>
      <c r="I115" s="106">
        <v>0.37164179104477613</v>
      </c>
      <c r="J115" s="106">
        <v>0.34689507494646682</v>
      </c>
    </row>
    <row r="116" spans="3:10" x14ac:dyDescent="0.35">
      <c r="C116" s="51">
        <v>4</v>
      </c>
      <c r="D116" s="50"/>
      <c r="E116" s="50"/>
      <c r="F116" s="110"/>
      <c r="G116" s="79">
        <f>IFERROR((IF(G$121&gt;6,(GETPIVOTDATA("F6",Pivot!$F$86,"År",2024,"F6",4)),)),)</f>
        <v>0.3227792436235708</v>
      </c>
      <c r="H116" s="106">
        <v>0.3227792436235708</v>
      </c>
      <c r="I116" s="106">
        <v>0.31343283582089554</v>
      </c>
      <c r="J116" s="106">
        <v>0.3361884368308351</v>
      </c>
    </row>
    <row r="117" spans="3:10" x14ac:dyDescent="0.35">
      <c r="C117" s="50" t="s">
        <v>322</v>
      </c>
      <c r="D117" s="50"/>
      <c r="E117" s="50"/>
      <c r="F117" s="110"/>
      <c r="G117" s="79">
        <f>IFERROR((IF(G$121&gt;6,(GETPIVOTDATA("F6",Pivot!$F$86,"År",2024,"F6",5)),)),)</f>
        <v>0.13456464379947231</v>
      </c>
      <c r="H117" s="106">
        <v>0.13456464379947231</v>
      </c>
      <c r="I117" s="106">
        <v>0.12238805970149254</v>
      </c>
      <c r="J117" s="106">
        <v>0.15203426124197003</v>
      </c>
    </row>
    <row r="118" spans="3:10" x14ac:dyDescent="0.35">
      <c r="C118" s="50" t="s">
        <v>323</v>
      </c>
      <c r="D118" s="50"/>
      <c r="E118" s="50"/>
      <c r="F118" s="110"/>
      <c r="G118" s="79">
        <f>IFERROR((IF(G$121&gt;6,(GETPIVOTDATA("F6",Pivot!$F$86,"År",2024,"F6",6)),)),)</f>
        <v>1.1433597185576077E-2</v>
      </c>
      <c r="H118" s="106">
        <v>1.1433597185576077E-2</v>
      </c>
      <c r="I118" s="106">
        <v>1.3432835820895522E-2</v>
      </c>
      <c r="J118" s="106">
        <v>8.5653104925053538E-3</v>
      </c>
    </row>
    <row r="119" spans="3:10" x14ac:dyDescent="0.35">
      <c r="C119" s="50" t="s">
        <v>302</v>
      </c>
      <c r="D119" s="50"/>
      <c r="E119" s="50"/>
      <c r="F119" s="110"/>
      <c r="G119" s="79">
        <f>SUM(G113:G118)</f>
        <v>1</v>
      </c>
      <c r="H119" s="106">
        <v>1</v>
      </c>
      <c r="I119" s="106">
        <v>1</v>
      </c>
      <c r="J119" s="106">
        <v>1</v>
      </c>
    </row>
    <row r="120" spans="3:10" x14ac:dyDescent="0.35">
      <c r="C120" s="50"/>
      <c r="D120" s="50"/>
      <c r="E120" s="50"/>
      <c r="F120" s="50"/>
      <c r="G120" s="53"/>
      <c r="H120" s="107"/>
      <c r="I120" s="107"/>
      <c r="J120" s="107"/>
    </row>
    <row r="121" spans="3:10" x14ac:dyDescent="0.35">
      <c r="C121" s="50" t="s">
        <v>315</v>
      </c>
      <c r="D121" s="50"/>
      <c r="E121" s="50"/>
      <c r="F121" s="111"/>
      <c r="G121" s="80">
        <f>IFERROR((GETPIVOTDATA("F6",Pivot!$B$86,"År",2024)),)</f>
        <v>1137</v>
      </c>
      <c r="H121" s="108">
        <v>1137</v>
      </c>
      <c r="I121" s="108">
        <v>670</v>
      </c>
      <c r="J121" s="108">
        <v>467</v>
      </c>
    </row>
    <row r="122" spans="3:10" x14ac:dyDescent="0.35">
      <c r="H122" s="105"/>
    </row>
    <row r="123" spans="3:10" x14ac:dyDescent="0.35">
      <c r="H123" s="105"/>
    </row>
    <row r="124" spans="3:10" ht="15.5" x14ac:dyDescent="0.35">
      <c r="C124" s="59" t="s">
        <v>198</v>
      </c>
      <c r="H124" s="105"/>
    </row>
    <row r="125" spans="3:10" x14ac:dyDescent="0.35">
      <c r="F125" s="49"/>
      <c r="G125" s="49" t="str">
        <f>Pivot!$C$2</f>
        <v>(Alla)</v>
      </c>
      <c r="H125" s="153" t="s">
        <v>433</v>
      </c>
      <c r="I125" s="153"/>
      <c r="J125" s="153"/>
    </row>
    <row r="126" spans="3:10" ht="29" x14ac:dyDescent="0.35">
      <c r="G126" s="52">
        <v>2024</v>
      </c>
      <c r="H126" s="105" t="s">
        <v>302</v>
      </c>
      <c r="I126" s="122" t="s">
        <v>434</v>
      </c>
      <c r="J126" s="122" t="s">
        <v>435</v>
      </c>
    </row>
    <row r="127" spans="3:10" x14ac:dyDescent="0.35">
      <c r="C127" s="50" t="s">
        <v>321</v>
      </c>
      <c r="D127" s="50"/>
      <c r="E127" s="50"/>
      <c r="F127" s="110"/>
      <c r="G127" s="79">
        <f>IFERROR((IF(G$135&gt;6,(GETPIVOTDATA("F7",Pivot!$F$98,"År",2024,"F7",1)),)),)</f>
        <v>0.196113074204947</v>
      </c>
      <c r="H127" s="106">
        <v>0.196113074204947</v>
      </c>
      <c r="I127" s="106">
        <v>0.18590704647676162</v>
      </c>
      <c r="J127" s="106">
        <v>0.21075268817204301</v>
      </c>
    </row>
    <row r="128" spans="3:10" x14ac:dyDescent="0.35">
      <c r="C128" s="51">
        <v>2</v>
      </c>
      <c r="D128" s="50"/>
      <c r="E128" s="50"/>
      <c r="F128" s="110"/>
      <c r="G128" s="79">
        <f>IFERROR((IF(G$135&gt;6,(GETPIVOTDATA("F7",Pivot!$F$98,"År",2024,"F7",2)),)),)</f>
        <v>0.42579505300353354</v>
      </c>
      <c r="H128" s="106">
        <v>0.42579505300353354</v>
      </c>
      <c r="I128" s="106">
        <v>0.44077961019490253</v>
      </c>
      <c r="J128" s="106">
        <v>0.4043010752688172</v>
      </c>
    </row>
    <row r="129" spans="3:10" x14ac:dyDescent="0.35">
      <c r="C129" s="51">
        <v>3</v>
      </c>
      <c r="D129" s="50"/>
      <c r="E129" s="50"/>
      <c r="F129" s="110"/>
      <c r="G129" s="79">
        <f>IFERROR((IF(G$135&gt;6,(GETPIVOTDATA("F7",Pivot!$F$98,"År",2024,"F7",3)),)),)</f>
        <v>0.24381625441696114</v>
      </c>
      <c r="H129" s="106">
        <v>0.24381625441696114</v>
      </c>
      <c r="I129" s="106">
        <v>0.23088455772113944</v>
      </c>
      <c r="J129" s="106">
        <v>0.26236559139784948</v>
      </c>
    </row>
    <row r="130" spans="3:10" x14ac:dyDescent="0.35">
      <c r="C130" s="51">
        <v>4</v>
      </c>
      <c r="D130" s="50"/>
      <c r="E130" s="50"/>
      <c r="F130" s="110"/>
      <c r="G130" s="79">
        <f>IFERROR((IF(G$135&gt;6,(GETPIVOTDATA("F7",Pivot!$F$98,"År",2024,"F7",4)),)),)</f>
        <v>5.6537102473498232E-2</v>
      </c>
      <c r="H130" s="106">
        <v>5.6537102473498232E-2</v>
      </c>
      <c r="I130" s="106">
        <v>5.5472263868065967E-2</v>
      </c>
      <c r="J130" s="106">
        <v>5.8064516129032261E-2</v>
      </c>
    </row>
    <row r="131" spans="3:10" x14ac:dyDescent="0.35">
      <c r="C131" s="50" t="s">
        <v>322</v>
      </c>
      <c r="D131" s="50"/>
      <c r="E131" s="50"/>
      <c r="F131" s="110"/>
      <c r="G131" s="79">
        <f>IFERROR((IF(G$135&gt;6,(GETPIVOTDATA("F7",Pivot!$F$98,"År",2024,"F7",5)),)),)</f>
        <v>2.8268551236749116E-2</v>
      </c>
      <c r="H131" s="106">
        <v>2.8268551236749116E-2</v>
      </c>
      <c r="I131" s="106">
        <v>3.2983508245877063E-2</v>
      </c>
      <c r="J131" s="106">
        <v>2.1505376344086023E-2</v>
      </c>
    </row>
    <row r="132" spans="3:10" x14ac:dyDescent="0.35">
      <c r="C132" s="50" t="s">
        <v>323</v>
      </c>
      <c r="D132" s="50"/>
      <c r="E132" s="50"/>
      <c r="F132" s="110"/>
      <c r="G132" s="79">
        <f>IFERROR((IF(G$135&gt;6,(GETPIVOTDATA("F7",Pivot!$F$98,"År",2024,"F7",6)),)),)</f>
        <v>4.9469964664310952E-2</v>
      </c>
      <c r="H132" s="106">
        <v>4.9469964664310952E-2</v>
      </c>
      <c r="I132" s="106">
        <v>5.3973013493253376E-2</v>
      </c>
      <c r="J132" s="106">
        <v>4.3010752688172046E-2</v>
      </c>
    </row>
    <row r="133" spans="3:10" x14ac:dyDescent="0.35">
      <c r="C133" s="50" t="s">
        <v>302</v>
      </c>
      <c r="D133" s="50"/>
      <c r="E133" s="50"/>
      <c r="F133" s="110"/>
      <c r="G133" s="79">
        <f>SUM(G127:G132)</f>
        <v>0.99999999999999989</v>
      </c>
      <c r="H133" s="106">
        <v>0.99999999999999989</v>
      </c>
      <c r="I133" s="106">
        <v>0.99999999999999989</v>
      </c>
      <c r="J133" s="106">
        <v>1</v>
      </c>
    </row>
    <row r="134" spans="3:10" x14ac:dyDescent="0.35">
      <c r="C134" s="50"/>
      <c r="D134" s="50"/>
      <c r="E134" s="50"/>
      <c r="F134" s="50"/>
      <c r="G134" s="53"/>
      <c r="H134" s="107"/>
      <c r="I134" s="107"/>
      <c r="J134" s="107"/>
    </row>
    <row r="135" spans="3:10" x14ac:dyDescent="0.35">
      <c r="C135" s="50" t="s">
        <v>315</v>
      </c>
      <c r="D135" s="50"/>
      <c r="E135" s="50"/>
      <c r="F135" s="111"/>
      <c r="G135" s="80">
        <f>IFERROR((GETPIVOTDATA("F7",Pivot!$B$98,"År",2024)),)</f>
        <v>1132</v>
      </c>
      <c r="H135" s="108">
        <v>1132</v>
      </c>
      <c r="I135" s="108">
        <v>667</v>
      </c>
      <c r="J135" s="108">
        <v>465</v>
      </c>
    </row>
    <row r="136" spans="3:10" x14ac:dyDescent="0.35">
      <c r="H136" s="105"/>
    </row>
    <row r="137" spans="3:10" x14ac:dyDescent="0.35">
      <c r="H137" s="105"/>
    </row>
    <row r="138" spans="3:10" ht="18.5" x14ac:dyDescent="0.45">
      <c r="C138" s="56"/>
      <c r="D138" s="54"/>
      <c r="E138" s="54"/>
      <c r="F138" s="54"/>
      <c r="G138" s="54"/>
      <c r="H138" s="109"/>
      <c r="I138" s="109"/>
      <c r="J138" s="109"/>
    </row>
    <row r="139" spans="3:10" ht="18.5" x14ac:dyDescent="0.45">
      <c r="C139" s="56" t="s">
        <v>296</v>
      </c>
      <c r="D139" s="54"/>
      <c r="E139" s="54"/>
      <c r="F139" s="54"/>
      <c r="G139" s="54"/>
      <c r="H139" s="109"/>
      <c r="I139" s="109"/>
      <c r="J139" s="109"/>
    </row>
    <row r="140" spans="3:10" x14ac:dyDescent="0.35">
      <c r="H140" s="105"/>
    </row>
    <row r="141" spans="3:10" x14ac:dyDescent="0.35">
      <c r="H141" s="105"/>
    </row>
    <row r="142" spans="3:10" ht="15.5" x14ac:dyDescent="0.35">
      <c r="C142" s="59" t="s">
        <v>200</v>
      </c>
      <c r="H142" s="105"/>
    </row>
    <row r="143" spans="3:10" x14ac:dyDescent="0.35">
      <c r="F143" s="49"/>
      <c r="G143" s="49" t="str">
        <f>Pivot!$C$2</f>
        <v>(Alla)</v>
      </c>
      <c r="H143" s="153" t="s">
        <v>433</v>
      </c>
      <c r="I143" s="153"/>
      <c r="J143" s="153"/>
    </row>
    <row r="144" spans="3:10" ht="29" x14ac:dyDescent="0.35">
      <c r="G144" s="52">
        <v>2024</v>
      </c>
      <c r="H144" s="105" t="s">
        <v>302</v>
      </c>
      <c r="I144" s="122" t="s">
        <v>434</v>
      </c>
      <c r="J144" s="122" t="s">
        <v>435</v>
      </c>
    </row>
    <row r="145" spans="3:10" x14ac:dyDescent="0.35">
      <c r="C145" s="50" t="s">
        <v>321</v>
      </c>
      <c r="D145" s="50"/>
      <c r="E145" s="50"/>
      <c r="F145" s="110"/>
      <c r="G145" s="79">
        <f>IFERROR((IF(G$153&gt;6,(GETPIVOTDATA("F8",Pivot!$F$110,"År",2024,"F8",1)),)),)</f>
        <v>0.16228070175438597</v>
      </c>
      <c r="H145" s="106">
        <v>0.16228070175438597</v>
      </c>
      <c r="I145" s="106">
        <v>0.18452380952380953</v>
      </c>
      <c r="J145" s="106">
        <v>0.13034188034188035</v>
      </c>
    </row>
    <row r="146" spans="3:10" x14ac:dyDescent="0.35">
      <c r="C146" s="51">
        <v>2</v>
      </c>
      <c r="D146" s="50"/>
      <c r="E146" s="50"/>
      <c r="F146" s="110"/>
      <c r="G146" s="79">
        <f>IFERROR((IF(G$153&gt;6,(GETPIVOTDATA("F8",Pivot!$F$110,"År",2024,"F8",2)),)),)</f>
        <v>0.42105263157894735</v>
      </c>
      <c r="H146" s="106">
        <v>0.42105263157894735</v>
      </c>
      <c r="I146" s="106">
        <v>0.42559523809523808</v>
      </c>
      <c r="J146" s="106">
        <v>0.41452991452991456</v>
      </c>
    </row>
    <row r="147" spans="3:10" ht="15.65" customHeight="1" x14ac:dyDescent="0.35">
      <c r="C147" s="51">
        <v>3</v>
      </c>
      <c r="D147" s="50"/>
      <c r="E147" s="50"/>
      <c r="F147" s="110"/>
      <c r="G147" s="79">
        <f>IFERROR((IF(G$153&gt;6,(GETPIVOTDATA("F8",Pivot!$F$110,"År",2024,"F8",3)),)),)</f>
        <v>0.27456140350877195</v>
      </c>
      <c r="H147" s="106">
        <v>0.27456140350877195</v>
      </c>
      <c r="I147" s="106">
        <v>0.25744047619047616</v>
      </c>
      <c r="J147" s="106">
        <v>0.29914529914529914</v>
      </c>
    </row>
    <row r="148" spans="3:10" x14ac:dyDescent="0.35">
      <c r="C148" s="51">
        <v>4</v>
      </c>
      <c r="D148" s="50"/>
      <c r="E148" s="50"/>
      <c r="F148" s="110"/>
      <c r="G148" s="79">
        <f>IFERROR((IF(G$153&gt;6,(GETPIVOTDATA("F8",Pivot!$F$110,"År",2024,"F8",4)),)),)</f>
        <v>9.0350877192982459E-2</v>
      </c>
      <c r="H148" s="106">
        <v>9.0350877192982459E-2</v>
      </c>
      <c r="I148" s="106">
        <v>7.8869047619047616E-2</v>
      </c>
      <c r="J148" s="106">
        <v>0.10683760683760683</v>
      </c>
    </row>
    <row r="149" spans="3:10" x14ac:dyDescent="0.35">
      <c r="C149" s="50" t="s">
        <v>322</v>
      </c>
      <c r="D149" s="50"/>
      <c r="E149" s="50"/>
      <c r="F149" s="110"/>
      <c r="G149" s="79">
        <f>IFERROR((IF(G$153&gt;6,(GETPIVOTDATA("F8",Pivot!$F$110,"År",2024,"F8",5)),)),)</f>
        <v>3.245614035087719E-2</v>
      </c>
      <c r="H149" s="106">
        <v>3.245614035087719E-2</v>
      </c>
      <c r="I149" s="106">
        <v>3.4226190476190479E-2</v>
      </c>
      <c r="J149" s="106">
        <v>2.9914529914529916E-2</v>
      </c>
    </row>
    <row r="150" spans="3:10" x14ac:dyDescent="0.35">
      <c r="C150" s="50" t="s">
        <v>323</v>
      </c>
      <c r="D150" s="50"/>
      <c r="E150" s="50"/>
      <c r="F150" s="110"/>
      <c r="G150" s="79">
        <f>IFERROR((IF(G$153&gt;6,(GETPIVOTDATA("F8",Pivot!$F$110,"År",2024,"F8",6)),)),)</f>
        <v>1.9298245614035089E-2</v>
      </c>
      <c r="H150" s="106">
        <v>1.9298245614035089E-2</v>
      </c>
      <c r="I150" s="106">
        <v>1.9345238095238096E-2</v>
      </c>
      <c r="J150" s="106">
        <v>1.9230769230769232E-2</v>
      </c>
    </row>
    <row r="151" spans="3:10" x14ac:dyDescent="0.35">
      <c r="C151" s="50" t="s">
        <v>302</v>
      </c>
      <c r="D151" s="50"/>
      <c r="E151" s="50"/>
      <c r="F151" s="110"/>
      <c r="G151" s="79">
        <f>SUM(G145:G150)</f>
        <v>0.99999999999999989</v>
      </c>
      <c r="H151" s="106">
        <v>0.99999999999999989</v>
      </c>
      <c r="I151" s="106">
        <v>1</v>
      </c>
      <c r="J151" s="106">
        <v>1</v>
      </c>
    </row>
    <row r="152" spans="3:10" x14ac:dyDescent="0.35">
      <c r="C152" s="50"/>
      <c r="D152" s="50"/>
      <c r="E152" s="50"/>
      <c r="F152" s="50"/>
      <c r="G152" s="53"/>
      <c r="H152" s="107"/>
      <c r="I152" s="107"/>
      <c r="J152" s="107"/>
    </row>
    <row r="153" spans="3:10" x14ac:dyDescent="0.35">
      <c r="C153" s="50" t="s">
        <v>315</v>
      </c>
      <c r="D153" s="50"/>
      <c r="E153" s="50"/>
      <c r="F153" s="111"/>
      <c r="G153" s="80">
        <f>IFERROR((GETPIVOTDATA("F8",Pivot!$B$110,"År",2024)),)</f>
        <v>1140</v>
      </c>
      <c r="H153" s="108">
        <v>1140</v>
      </c>
      <c r="I153" s="108">
        <v>672</v>
      </c>
      <c r="J153" s="108">
        <v>468</v>
      </c>
    </row>
    <row r="154" spans="3:10" x14ac:dyDescent="0.35">
      <c r="H154" s="105"/>
    </row>
    <row r="155" spans="3:10" x14ac:dyDescent="0.35">
      <c r="H155" s="105"/>
    </row>
    <row r="156" spans="3:10" ht="15.5" x14ac:dyDescent="0.35">
      <c r="C156" s="59" t="s">
        <v>191</v>
      </c>
      <c r="H156" s="105"/>
    </row>
    <row r="157" spans="3:10" x14ac:dyDescent="0.35">
      <c r="F157" s="49"/>
      <c r="G157" s="49" t="str">
        <f>Pivot!$C$2</f>
        <v>(Alla)</v>
      </c>
      <c r="H157" s="153" t="s">
        <v>433</v>
      </c>
      <c r="I157" s="153"/>
      <c r="J157" s="153"/>
    </row>
    <row r="158" spans="3:10" ht="29" x14ac:dyDescent="0.35">
      <c r="G158" s="52">
        <v>2024</v>
      </c>
      <c r="H158" s="105" t="s">
        <v>302</v>
      </c>
      <c r="I158" s="122" t="s">
        <v>434</v>
      </c>
      <c r="J158" s="122" t="s">
        <v>435</v>
      </c>
    </row>
    <row r="159" spans="3:10" x14ac:dyDescent="0.35">
      <c r="C159" s="50" t="s">
        <v>321</v>
      </c>
      <c r="D159" s="50"/>
      <c r="E159" s="50"/>
      <c r="F159" s="110"/>
      <c r="G159" s="79">
        <f>IFERROR((IF(G$167&gt;6,(GETPIVOTDATA("F9",Pivot!$F$122,"År",2024,"F9",1)),)),)</f>
        <v>0.17969451931716082</v>
      </c>
      <c r="H159" s="106">
        <v>0.17969451931716082</v>
      </c>
      <c r="I159" s="106">
        <v>0.19634703196347031</v>
      </c>
      <c r="J159" s="106">
        <v>0.15570175438596492</v>
      </c>
    </row>
    <row r="160" spans="3:10" x14ac:dyDescent="0.35">
      <c r="C160" s="51">
        <v>2</v>
      </c>
      <c r="D160" s="50"/>
      <c r="E160" s="50"/>
      <c r="F160" s="110"/>
      <c r="G160" s="79">
        <f>IFERROR((IF(G$167&gt;6,(GETPIVOTDATA("F9",Pivot!$F$122,"År",2024,"F9",2)),)),)</f>
        <v>0.47349505840071876</v>
      </c>
      <c r="H160" s="106">
        <v>0.47349505840071876</v>
      </c>
      <c r="I160" s="106">
        <v>0.47031963470319632</v>
      </c>
      <c r="J160" s="106">
        <v>0.47807017543859648</v>
      </c>
    </row>
    <row r="161" spans="3:10" x14ac:dyDescent="0.35">
      <c r="C161" s="51">
        <v>3</v>
      </c>
      <c r="D161" s="50"/>
      <c r="E161" s="50"/>
      <c r="F161" s="110"/>
      <c r="G161" s="79">
        <f>IFERROR((IF(G$167&gt;6,(GETPIVOTDATA("F9",Pivot!$F$122,"År",2024,"F9",3)),)),)</f>
        <v>0.22821203953279426</v>
      </c>
      <c r="H161" s="106">
        <v>0.22821203953279426</v>
      </c>
      <c r="I161" s="106">
        <v>0.21308980213089801</v>
      </c>
      <c r="J161" s="106">
        <v>0.25</v>
      </c>
    </row>
    <row r="162" spans="3:10" x14ac:dyDescent="0.35">
      <c r="C162" s="51">
        <v>4</v>
      </c>
      <c r="D162" s="50"/>
      <c r="E162" s="50"/>
      <c r="F162" s="110"/>
      <c r="G162" s="79">
        <f>IFERROR((IF(G$167&gt;6,(GETPIVOTDATA("F9",Pivot!$F$122,"År",2024,"F9",4)),)),)</f>
        <v>7.4573225516621738E-2</v>
      </c>
      <c r="H162" s="106">
        <v>7.4573225516621738E-2</v>
      </c>
      <c r="I162" s="106">
        <v>6.6971080669710803E-2</v>
      </c>
      <c r="J162" s="106">
        <v>8.5526315789473686E-2</v>
      </c>
    </row>
    <row r="163" spans="3:10" x14ac:dyDescent="0.35">
      <c r="C163" s="50" t="s">
        <v>322</v>
      </c>
      <c r="D163" s="50"/>
      <c r="E163" s="50"/>
      <c r="F163" s="110"/>
      <c r="G163" s="79">
        <f>IFERROR((IF(G$167&gt;6,(GETPIVOTDATA("F9",Pivot!$F$122,"År",2024,"F9",5)),)),)</f>
        <v>3.324348607367475E-2</v>
      </c>
      <c r="H163" s="106">
        <v>3.324348607367475E-2</v>
      </c>
      <c r="I163" s="106">
        <v>3.8051750380517502E-2</v>
      </c>
      <c r="J163" s="106">
        <v>2.6315789473684209E-2</v>
      </c>
    </row>
    <row r="164" spans="3:10" x14ac:dyDescent="0.35">
      <c r="C164" s="50" t="s">
        <v>323</v>
      </c>
      <c r="D164" s="50"/>
      <c r="E164" s="50"/>
      <c r="F164" s="110"/>
      <c r="G164" s="79">
        <f>IFERROR((IF(G$167&gt;6,(GETPIVOTDATA("F9",Pivot!$F$122,"År",2024,"F9",6)),)),)</f>
        <v>1.078167115902965E-2</v>
      </c>
      <c r="H164" s="106">
        <v>1.078167115902965E-2</v>
      </c>
      <c r="I164" s="106">
        <v>1.5220700152207001E-2</v>
      </c>
      <c r="J164" s="106">
        <v>4.3859649122807015E-3</v>
      </c>
    </row>
    <row r="165" spans="3:10" x14ac:dyDescent="0.35">
      <c r="C165" s="50" t="s">
        <v>302</v>
      </c>
      <c r="D165" s="50"/>
      <c r="E165" s="50"/>
      <c r="F165" s="110"/>
      <c r="G165" s="79">
        <f>SUM(G159:G164)</f>
        <v>0.99999999999999989</v>
      </c>
      <c r="H165" s="106">
        <v>0.99999999999999989</v>
      </c>
      <c r="I165" s="106">
        <v>0.99999999999999989</v>
      </c>
      <c r="J165" s="106">
        <v>1</v>
      </c>
    </row>
    <row r="166" spans="3:10" x14ac:dyDescent="0.35">
      <c r="C166" s="50"/>
      <c r="D166" s="50"/>
      <c r="E166" s="50"/>
      <c r="F166" s="50"/>
      <c r="G166" s="53"/>
      <c r="H166" s="107"/>
      <c r="I166" s="107"/>
      <c r="J166" s="107"/>
    </row>
    <row r="167" spans="3:10" x14ac:dyDescent="0.35">
      <c r="C167" s="50" t="s">
        <v>315</v>
      </c>
      <c r="D167" s="50"/>
      <c r="E167" s="50"/>
      <c r="F167" s="111"/>
      <c r="G167" s="80">
        <f>IFERROR((GETPIVOTDATA("F9",Pivot!$B$122,"År",2024)),)</f>
        <v>1113</v>
      </c>
      <c r="H167" s="108">
        <v>1113</v>
      </c>
      <c r="I167" s="108">
        <v>657</v>
      </c>
      <c r="J167" s="108">
        <v>456</v>
      </c>
    </row>
    <row r="168" spans="3:10" x14ac:dyDescent="0.35">
      <c r="H168" s="105"/>
    </row>
    <row r="169" spans="3:10" x14ac:dyDescent="0.35">
      <c r="H169" s="105"/>
    </row>
    <row r="170" spans="3:10" ht="15.5" x14ac:dyDescent="0.35">
      <c r="C170" s="59" t="s">
        <v>297</v>
      </c>
      <c r="H170" s="105"/>
    </row>
    <row r="171" spans="3:10" x14ac:dyDescent="0.35">
      <c r="F171" s="49"/>
      <c r="G171" s="49" t="str">
        <f>Pivot!$C$2</f>
        <v>(Alla)</v>
      </c>
      <c r="H171" s="153" t="s">
        <v>433</v>
      </c>
      <c r="I171" s="153"/>
      <c r="J171" s="153"/>
    </row>
    <row r="172" spans="3:10" ht="29" x14ac:dyDescent="0.35">
      <c r="G172" s="52">
        <v>2024</v>
      </c>
      <c r="H172" s="105" t="s">
        <v>302</v>
      </c>
      <c r="I172" s="122" t="s">
        <v>434</v>
      </c>
      <c r="J172" s="122" t="s">
        <v>435</v>
      </c>
    </row>
    <row r="173" spans="3:10" x14ac:dyDescent="0.35">
      <c r="C173" s="50" t="s">
        <v>316</v>
      </c>
      <c r="D173" s="50"/>
      <c r="E173" s="50"/>
      <c r="F173" s="110"/>
      <c r="G173" s="79">
        <f>IFERROR((IF(G$180&gt;6,(GETPIVOTDATA("F10",Pivot!$F$134,"År",2024,"F10",1)),)),)</f>
        <v>0.17781690140845072</v>
      </c>
      <c r="H173" s="106">
        <v>0.17781690140845072</v>
      </c>
      <c r="I173" s="106">
        <v>0.18805970149253731</v>
      </c>
      <c r="J173" s="106">
        <v>0.1630901287553648</v>
      </c>
    </row>
    <row r="174" spans="3:10" x14ac:dyDescent="0.35">
      <c r="C174" s="51">
        <v>2</v>
      </c>
      <c r="D174" s="50"/>
      <c r="E174" s="50"/>
      <c r="F174" s="110"/>
      <c r="G174" s="79">
        <f>IFERROR((IF(G$180&gt;6,(GETPIVOTDATA("F10",Pivot!$F$134,"År",2024,"F10",2)),)),)</f>
        <v>0.42957746478873238</v>
      </c>
      <c r="H174" s="106">
        <v>0.42957746478873238</v>
      </c>
      <c r="I174" s="106">
        <v>0.41940298507462687</v>
      </c>
      <c r="J174" s="106">
        <v>0.44420600858369097</v>
      </c>
    </row>
    <row r="175" spans="3:10" x14ac:dyDescent="0.35">
      <c r="C175" s="51">
        <v>3</v>
      </c>
      <c r="D175" s="50"/>
      <c r="E175" s="50"/>
      <c r="F175" s="110"/>
      <c r="G175" s="79">
        <f>IFERROR((IF(G$180&gt;6,(GETPIVOTDATA("F10",Pivot!$F$134,"År",2024,"F10",3)),)),)</f>
        <v>0.30721830985915494</v>
      </c>
      <c r="H175" s="106">
        <v>0.30721830985915494</v>
      </c>
      <c r="I175" s="106">
        <v>0.29104477611940299</v>
      </c>
      <c r="J175" s="106">
        <v>0.33047210300429186</v>
      </c>
    </row>
    <row r="176" spans="3:10" x14ac:dyDescent="0.35">
      <c r="C176" s="50" t="s">
        <v>317</v>
      </c>
      <c r="D176" s="50"/>
      <c r="E176" s="50"/>
      <c r="F176" s="110"/>
      <c r="G176" s="79">
        <f>IFERROR((IF(G$180&gt;6,(GETPIVOTDATA("F10",Pivot!$F$134,"År",2024,"F10",4)),)),)</f>
        <v>5.8978873239436617E-2</v>
      </c>
      <c r="H176" s="106">
        <v>5.8978873239436617E-2</v>
      </c>
      <c r="I176" s="106">
        <v>7.1641791044776124E-2</v>
      </c>
      <c r="J176" s="106">
        <v>4.07725321888412E-2</v>
      </c>
    </row>
    <row r="177" spans="3:10" x14ac:dyDescent="0.35">
      <c r="C177" s="50" t="s">
        <v>318</v>
      </c>
      <c r="D177" s="50"/>
      <c r="E177" s="50"/>
      <c r="F177" s="110"/>
      <c r="G177" s="79">
        <f>IFERROR((IF(G$180&gt;6,(GETPIVOTDATA("F10",Pivot!$F$134,"År",2024,"F10",5)),)),)</f>
        <v>2.6408450704225352E-2</v>
      </c>
      <c r="H177" s="106">
        <v>2.6408450704225352E-2</v>
      </c>
      <c r="I177" s="106">
        <v>2.9850746268656716E-2</v>
      </c>
      <c r="J177" s="106">
        <v>2.1459227467811159E-2</v>
      </c>
    </row>
    <row r="178" spans="3:10" x14ac:dyDescent="0.35">
      <c r="C178" s="50" t="s">
        <v>302</v>
      </c>
      <c r="D178" s="50"/>
      <c r="E178" s="50"/>
      <c r="F178" s="110"/>
      <c r="G178" s="79">
        <f>SUM(G173:G177)</f>
        <v>1</v>
      </c>
      <c r="H178" s="106">
        <v>1</v>
      </c>
      <c r="I178" s="106">
        <v>1</v>
      </c>
      <c r="J178" s="106">
        <v>1</v>
      </c>
    </row>
    <row r="179" spans="3:10" x14ac:dyDescent="0.35">
      <c r="C179" s="50"/>
      <c r="D179" s="50"/>
      <c r="E179" s="50"/>
      <c r="F179" s="50"/>
      <c r="G179" s="53"/>
      <c r="H179" s="107"/>
      <c r="I179" s="107"/>
      <c r="J179" s="107"/>
    </row>
    <row r="180" spans="3:10" x14ac:dyDescent="0.35">
      <c r="C180" s="50" t="s">
        <v>315</v>
      </c>
      <c r="D180" s="50"/>
      <c r="E180" s="50"/>
      <c r="F180" s="111"/>
      <c r="G180" s="80">
        <f>IFERROR((GETPIVOTDATA("F10",Pivot!$B$134,"År",2024)),)</f>
        <v>1136</v>
      </c>
      <c r="H180" s="108">
        <v>1136</v>
      </c>
      <c r="I180" s="108">
        <v>670</v>
      </c>
      <c r="J180" s="108">
        <v>466</v>
      </c>
    </row>
    <row r="181" spans="3:10" x14ac:dyDescent="0.35">
      <c r="H181" s="105"/>
    </row>
    <row r="182" spans="3:10" x14ac:dyDescent="0.35">
      <c r="H182" s="105"/>
    </row>
    <row r="183" spans="3:10" ht="15.5" x14ac:dyDescent="0.35">
      <c r="C183" s="59" t="s">
        <v>298</v>
      </c>
      <c r="H183" s="105"/>
    </row>
    <row r="184" spans="3:10" x14ac:dyDescent="0.35">
      <c r="F184" s="49"/>
      <c r="G184" s="49" t="str">
        <f>Pivot!$C$2</f>
        <v>(Alla)</v>
      </c>
      <c r="H184" s="153" t="s">
        <v>433</v>
      </c>
      <c r="I184" s="153"/>
      <c r="J184" s="153"/>
    </row>
    <row r="185" spans="3:10" ht="29" x14ac:dyDescent="0.35">
      <c r="G185" s="52">
        <v>2024</v>
      </c>
      <c r="H185" s="105" t="s">
        <v>302</v>
      </c>
      <c r="I185" s="122" t="s">
        <v>434</v>
      </c>
      <c r="J185" s="122" t="s">
        <v>435</v>
      </c>
    </row>
    <row r="186" spans="3:10" x14ac:dyDescent="0.35">
      <c r="C186" s="50" t="s">
        <v>328</v>
      </c>
      <c r="D186" s="50"/>
      <c r="E186" s="50"/>
      <c r="F186" s="110"/>
      <c r="G186" s="79">
        <f>IFERROR((IF(G$194&gt;6,(GETPIVOTDATA("F11",Pivot!$F$146,"År",2024,"F11",1)),)),)</f>
        <v>7.8345070422535218E-2</v>
      </c>
      <c r="H186" s="106">
        <v>7.8345070422535218E-2</v>
      </c>
      <c r="I186" s="106">
        <v>8.3832335329341312E-2</v>
      </c>
      <c r="J186" s="106">
        <v>7.0512820512820512E-2</v>
      </c>
    </row>
    <row r="187" spans="3:10" x14ac:dyDescent="0.35">
      <c r="C187" s="51">
        <v>2</v>
      </c>
      <c r="D187" s="50"/>
      <c r="E187" s="50"/>
      <c r="F187" s="110"/>
      <c r="G187" s="79">
        <f>IFERROR((IF(G$194&gt;6,(GETPIVOTDATA("F11",Pivot!$F$146,"År",2024,"F11",2)),)),)</f>
        <v>0.30545774647887325</v>
      </c>
      <c r="H187" s="106">
        <v>0.30545774647887325</v>
      </c>
      <c r="I187" s="106">
        <v>0.32185628742514971</v>
      </c>
      <c r="J187" s="106">
        <v>0.28205128205128205</v>
      </c>
    </row>
    <row r="188" spans="3:10" x14ac:dyDescent="0.35">
      <c r="C188" s="51">
        <v>3</v>
      </c>
      <c r="D188" s="50"/>
      <c r="E188" s="50"/>
      <c r="F188" s="110"/>
      <c r="G188" s="79">
        <f>IFERROR((IF(G$194&gt;6,(GETPIVOTDATA("F11",Pivot!$F$146,"År",2024,"F11",3)),)),)</f>
        <v>0.35299295774647887</v>
      </c>
      <c r="H188" s="106">
        <v>0.35299295774647887</v>
      </c>
      <c r="I188" s="106">
        <v>0.35479041916167664</v>
      </c>
      <c r="J188" s="106">
        <v>0.3504273504273504</v>
      </c>
    </row>
    <row r="189" spans="3:10" x14ac:dyDescent="0.35">
      <c r="C189" s="51">
        <v>4</v>
      </c>
      <c r="D189" s="50"/>
      <c r="E189" s="50"/>
      <c r="F189" s="110"/>
      <c r="G189" s="79">
        <f>IFERROR((IF(G$194&gt;6,(GETPIVOTDATA("F11",Pivot!$F$146,"År",2024,"F11",4)),)),)</f>
        <v>0.18133802816901409</v>
      </c>
      <c r="H189" s="106">
        <v>0.18133802816901409</v>
      </c>
      <c r="I189" s="106">
        <v>0.16467065868263472</v>
      </c>
      <c r="J189" s="106">
        <v>0.20512820512820512</v>
      </c>
    </row>
    <row r="190" spans="3:10" x14ac:dyDescent="0.35">
      <c r="C190" s="50" t="s">
        <v>329</v>
      </c>
      <c r="D190" s="50"/>
      <c r="E190" s="50"/>
      <c r="F190" s="110"/>
      <c r="G190" s="79">
        <f>IFERROR((IF(G$194&gt;6,(GETPIVOTDATA("F11",Pivot!$F$146,"År",2024,"F11",5)),)),)</f>
        <v>6.1619718309859156E-2</v>
      </c>
      <c r="H190" s="106">
        <v>6.1619718309859156E-2</v>
      </c>
      <c r="I190" s="106">
        <v>5.6886227544910177E-2</v>
      </c>
      <c r="J190" s="106">
        <v>6.8376068376068383E-2</v>
      </c>
    </row>
    <row r="191" spans="3:10" x14ac:dyDescent="0.35">
      <c r="C191" s="50" t="s">
        <v>323</v>
      </c>
      <c r="D191" s="50"/>
      <c r="E191" s="50"/>
      <c r="F191" s="110"/>
      <c r="G191" s="79">
        <f>IFERROR((IF(G$194&gt;6,(GETPIVOTDATA("F11",Pivot!$F$146,"År",2024,"F11",6)),)),)</f>
        <v>2.0246478873239437E-2</v>
      </c>
      <c r="H191" s="106">
        <v>2.0246478873239437E-2</v>
      </c>
      <c r="I191" s="106">
        <v>1.7964071856287425E-2</v>
      </c>
      <c r="J191" s="106">
        <v>2.3504273504273504E-2</v>
      </c>
    </row>
    <row r="192" spans="3:10" x14ac:dyDescent="0.35">
      <c r="C192" s="50" t="s">
        <v>302</v>
      </c>
      <c r="D192" s="50"/>
      <c r="E192" s="50"/>
      <c r="F192" s="110"/>
      <c r="G192" s="79">
        <f>SUM(G186:G191)</f>
        <v>1</v>
      </c>
      <c r="H192" s="106">
        <v>1</v>
      </c>
      <c r="I192" s="106">
        <v>1</v>
      </c>
      <c r="J192" s="106">
        <v>0.99999999999999989</v>
      </c>
    </row>
    <row r="193" spans="3:10" x14ac:dyDescent="0.35">
      <c r="C193" s="50"/>
      <c r="D193" s="50"/>
      <c r="E193" s="50"/>
      <c r="F193" s="50"/>
      <c r="G193" s="53"/>
      <c r="H193" s="107"/>
      <c r="I193" s="107"/>
      <c r="J193" s="107"/>
    </row>
    <row r="194" spans="3:10" x14ac:dyDescent="0.35">
      <c r="C194" s="50" t="s">
        <v>315</v>
      </c>
      <c r="D194" s="50"/>
      <c r="E194" s="50"/>
      <c r="F194" s="111"/>
      <c r="G194" s="80">
        <f>IFERROR((GETPIVOTDATA("F11",Pivot!$B$146,"År",2024)),)</f>
        <v>1136</v>
      </c>
      <c r="H194" s="108">
        <v>1136</v>
      </c>
      <c r="I194" s="108">
        <v>668</v>
      </c>
      <c r="J194" s="108">
        <v>468</v>
      </c>
    </row>
    <row r="195" spans="3:10" x14ac:dyDescent="0.35">
      <c r="H195" s="105"/>
    </row>
    <row r="196" spans="3:10" x14ac:dyDescent="0.35">
      <c r="H196" s="105"/>
    </row>
    <row r="197" spans="3:10" ht="18.5" x14ac:dyDescent="0.45">
      <c r="C197" s="55"/>
      <c r="D197" s="54"/>
      <c r="E197" s="54"/>
      <c r="F197" s="54"/>
      <c r="G197" s="54"/>
      <c r="H197" s="109"/>
      <c r="I197" s="109"/>
      <c r="J197" s="109"/>
    </row>
    <row r="198" spans="3:10" ht="18.5" x14ac:dyDescent="0.45">
      <c r="C198" s="56" t="s">
        <v>343</v>
      </c>
      <c r="D198" s="54"/>
      <c r="E198" s="54"/>
      <c r="F198" s="54"/>
      <c r="G198" s="54"/>
      <c r="H198" s="109"/>
      <c r="I198" s="109"/>
      <c r="J198" s="109"/>
    </row>
    <row r="199" spans="3:10" x14ac:dyDescent="0.35">
      <c r="H199" s="105"/>
    </row>
    <row r="200" spans="3:10" x14ac:dyDescent="0.35">
      <c r="H200" s="105"/>
    </row>
    <row r="201" spans="3:10" ht="15.5" x14ac:dyDescent="0.35">
      <c r="C201" s="59" t="s">
        <v>202</v>
      </c>
      <c r="H201" s="105"/>
    </row>
    <row r="202" spans="3:10" x14ac:dyDescent="0.35">
      <c r="F202" s="49"/>
      <c r="G202" s="49" t="str">
        <f>Pivot!$C$2</f>
        <v>(Alla)</v>
      </c>
      <c r="H202" s="153" t="s">
        <v>433</v>
      </c>
      <c r="I202" s="153"/>
      <c r="J202" s="153"/>
    </row>
    <row r="203" spans="3:10" ht="29" x14ac:dyDescent="0.35">
      <c r="G203" s="52">
        <v>2024</v>
      </c>
      <c r="H203" s="105" t="s">
        <v>302</v>
      </c>
      <c r="I203" s="122" t="s">
        <v>434</v>
      </c>
      <c r="J203" s="122" t="s">
        <v>435</v>
      </c>
    </row>
    <row r="204" spans="3:10" x14ac:dyDescent="0.35">
      <c r="C204" s="50" t="s">
        <v>320</v>
      </c>
      <c r="D204" s="50"/>
      <c r="E204" s="50"/>
      <c r="F204" s="110"/>
      <c r="G204" s="79">
        <f>IFERROR((IF(G$211&gt;6,(GETPIVOTDATA("F12",Pivot!$F$158,"År",2024,"F12",1)),)),)</f>
        <v>5.0966608084358524E-2</v>
      </c>
      <c r="H204" s="106">
        <v>5.0966608084358524E-2</v>
      </c>
      <c r="I204" s="106">
        <v>6.1194029850746269E-2</v>
      </c>
      <c r="J204" s="106">
        <v>3.6324786324786328E-2</v>
      </c>
    </row>
    <row r="205" spans="3:10" x14ac:dyDescent="0.35">
      <c r="C205" s="51">
        <v>2</v>
      </c>
      <c r="D205" s="50"/>
      <c r="E205" s="50"/>
      <c r="F205" s="110"/>
      <c r="G205" s="79">
        <f>IFERROR((IF(G$211&gt;6,(GETPIVOTDATA("F12",Pivot!$F$158,"År",2024,"F12",2)),)),)</f>
        <v>0.3189806678383128</v>
      </c>
      <c r="H205" s="106">
        <v>0.3189806678383128</v>
      </c>
      <c r="I205" s="106">
        <v>0.29552238805970149</v>
      </c>
      <c r="J205" s="106">
        <v>0.35256410256410259</v>
      </c>
    </row>
    <row r="206" spans="3:10" x14ac:dyDescent="0.35">
      <c r="C206" s="51">
        <v>3</v>
      </c>
      <c r="D206" s="50"/>
      <c r="E206" s="50"/>
      <c r="F206" s="110"/>
      <c r="G206" s="79">
        <f>IFERROR((IF(G$211&gt;6,(GETPIVOTDATA("F12",Pivot!$F$158,"År",2024,"F12",3)),)),)</f>
        <v>0.41476274165202109</v>
      </c>
      <c r="H206" s="106">
        <v>0.41476274165202109</v>
      </c>
      <c r="I206" s="106">
        <v>0.41492537313432837</v>
      </c>
      <c r="J206" s="106">
        <v>0.41452991452991456</v>
      </c>
    </row>
    <row r="207" spans="3:10" x14ac:dyDescent="0.35">
      <c r="C207" s="50" t="s">
        <v>319</v>
      </c>
      <c r="D207" s="50"/>
      <c r="E207" s="50"/>
      <c r="F207" s="110"/>
      <c r="G207" s="79">
        <f>IFERROR((IF(G$211&gt;6,(GETPIVOTDATA("F12",Pivot!$F$158,"År",2024,"F12",4)),)),)</f>
        <v>0.14323374340949033</v>
      </c>
      <c r="H207" s="106">
        <v>0.14323374340949033</v>
      </c>
      <c r="I207" s="106">
        <v>0.14626865671641792</v>
      </c>
      <c r="J207" s="106">
        <v>0.1388888888888889</v>
      </c>
    </row>
    <row r="208" spans="3:10" x14ac:dyDescent="0.35">
      <c r="C208" s="50" t="s">
        <v>318</v>
      </c>
      <c r="D208" s="50"/>
      <c r="E208" s="50"/>
      <c r="F208" s="110"/>
      <c r="G208" s="79">
        <f>IFERROR((IF(G$211&gt;6,(GETPIVOTDATA("F12",Pivot!$F$158,"År",2024,"F12",5)),)),)</f>
        <v>7.2056239015817217E-2</v>
      </c>
      <c r="H208" s="106">
        <v>7.2056239015817217E-2</v>
      </c>
      <c r="I208" s="106">
        <v>8.2089552238805971E-2</v>
      </c>
      <c r="J208" s="106">
        <v>5.7692307692307696E-2</v>
      </c>
    </row>
    <row r="209" spans="3:10" x14ac:dyDescent="0.35">
      <c r="C209" s="50" t="s">
        <v>302</v>
      </c>
      <c r="D209" s="50"/>
      <c r="E209" s="50"/>
      <c r="F209" s="110"/>
      <c r="G209" s="79">
        <f>SUM(G204:G208)</f>
        <v>1</v>
      </c>
      <c r="H209" s="106">
        <v>1</v>
      </c>
      <c r="I209" s="106">
        <v>1</v>
      </c>
      <c r="J209" s="106">
        <v>1</v>
      </c>
    </row>
    <row r="210" spans="3:10" x14ac:dyDescent="0.35">
      <c r="C210" s="50"/>
      <c r="D210" s="50"/>
      <c r="E210" s="50"/>
      <c r="F210" s="50"/>
      <c r="G210" s="53"/>
      <c r="H210" s="107"/>
      <c r="I210" s="107"/>
      <c r="J210" s="107"/>
    </row>
    <row r="211" spans="3:10" x14ac:dyDescent="0.35">
      <c r="C211" s="50" t="s">
        <v>315</v>
      </c>
      <c r="D211" s="50"/>
      <c r="E211" s="50"/>
      <c r="F211" s="111"/>
      <c r="G211" s="80">
        <f>IFERROR((GETPIVOTDATA("F12",Pivot!$B$158,"År",2024)),)</f>
        <v>1138</v>
      </c>
      <c r="H211" s="108">
        <v>1138</v>
      </c>
      <c r="I211" s="108">
        <v>670</v>
      </c>
      <c r="J211" s="108">
        <v>468</v>
      </c>
    </row>
    <row r="212" spans="3:10" x14ac:dyDescent="0.35">
      <c r="H212" s="105"/>
    </row>
    <row r="213" spans="3:10" x14ac:dyDescent="0.35">
      <c r="H213" s="105"/>
    </row>
    <row r="214" spans="3:10" ht="15.5" x14ac:dyDescent="0.35">
      <c r="C214" s="59" t="s">
        <v>203</v>
      </c>
      <c r="H214" s="105"/>
    </row>
    <row r="215" spans="3:10" x14ac:dyDescent="0.35">
      <c r="F215" s="49"/>
      <c r="G215" s="49" t="str">
        <f>Pivot!$C$2</f>
        <v>(Alla)</v>
      </c>
      <c r="H215" s="153" t="s">
        <v>433</v>
      </c>
      <c r="I215" s="153"/>
      <c r="J215" s="153"/>
    </row>
    <row r="216" spans="3:10" ht="29" x14ac:dyDescent="0.35">
      <c r="G216" s="52">
        <v>2024</v>
      </c>
      <c r="H216" s="105" t="s">
        <v>302</v>
      </c>
      <c r="I216" s="122" t="s">
        <v>434</v>
      </c>
      <c r="J216" s="122" t="s">
        <v>435</v>
      </c>
    </row>
    <row r="217" spans="3:10" x14ac:dyDescent="0.35">
      <c r="C217" s="50" t="s">
        <v>320</v>
      </c>
      <c r="D217" s="50"/>
      <c r="E217" s="50"/>
      <c r="F217" s="110"/>
      <c r="G217" s="79">
        <f>IFERROR((IF(G$224&gt;6,(GETPIVOTDATA("F13",Pivot!$F$170,"År",2024,"F13",1)),)),)</f>
        <v>0.14795008912655971</v>
      </c>
      <c r="H217" s="106">
        <v>0.14795008912655971</v>
      </c>
      <c r="I217" s="106">
        <v>0.12368024132730016</v>
      </c>
      <c r="J217" s="106">
        <v>0.18300653594771241</v>
      </c>
    </row>
    <row r="218" spans="3:10" x14ac:dyDescent="0.35">
      <c r="C218" s="51">
        <v>2</v>
      </c>
      <c r="D218" s="50"/>
      <c r="E218" s="50"/>
      <c r="F218" s="110"/>
      <c r="G218" s="79">
        <f>IFERROR((IF(G$224&gt;6,(GETPIVOTDATA("F13",Pivot!$F$170,"År",2024,"F13",2)),)),)</f>
        <v>0.37878787878787878</v>
      </c>
      <c r="H218" s="106">
        <v>0.37878787878787878</v>
      </c>
      <c r="I218" s="106">
        <v>0.36199095022624433</v>
      </c>
      <c r="J218" s="106">
        <v>0.40305010893246185</v>
      </c>
    </row>
    <row r="219" spans="3:10" x14ac:dyDescent="0.35">
      <c r="C219" s="51">
        <v>3</v>
      </c>
      <c r="D219" s="50"/>
      <c r="E219" s="50"/>
      <c r="F219" s="110"/>
      <c r="G219" s="79">
        <f>IFERROR((IF(G$224&gt;6,(GETPIVOTDATA("F13",Pivot!$F$170,"År",2024,"F13",3)),)),)</f>
        <v>0.2967914438502674</v>
      </c>
      <c r="H219" s="106">
        <v>0.2967914438502674</v>
      </c>
      <c r="I219" s="106">
        <v>0.31674208144796379</v>
      </c>
      <c r="J219" s="106">
        <v>0.26797385620915032</v>
      </c>
    </row>
    <row r="220" spans="3:10" x14ac:dyDescent="0.35">
      <c r="C220" s="50" t="s">
        <v>319</v>
      </c>
      <c r="D220" s="50"/>
      <c r="E220" s="50"/>
      <c r="F220" s="110"/>
      <c r="G220" s="79">
        <f>IFERROR((IF(G$224&gt;6,(GETPIVOTDATA("F13",Pivot!$F$170,"År",2024,"F13",4)),)),)</f>
        <v>9.4474153297682703E-2</v>
      </c>
      <c r="H220" s="106">
        <v>9.4474153297682703E-2</v>
      </c>
      <c r="I220" s="106">
        <v>0.10859728506787331</v>
      </c>
      <c r="J220" s="106">
        <v>7.407407407407407E-2</v>
      </c>
    </row>
    <row r="221" spans="3:10" x14ac:dyDescent="0.35">
      <c r="C221" s="50" t="s">
        <v>318</v>
      </c>
      <c r="D221" s="50"/>
      <c r="E221" s="50"/>
      <c r="F221" s="110"/>
      <c r="G221" s="79">
        <f>IFERROR((IF(G$224&gt;6,(GETPIVOTDATA("F13",Pivot!$F$170,"År",2024,"F13",5)),)),)</f>
        <v>8.1996434937611412E-2</v>
      </c>
      <c r="H221" s="106">
        <v>8.1996434937611412E-2</v>
      </c>
      <c r="I221" s="106">
        <v>8.8989441930618404E-2</v>
      </c>
      <c r="J221" s="106">
        <v>7.1895424836601302E-2</v>
      </c>
    </row>
    <row r="222" spans="3:10" x14ac:dyDescent="0.35">
      <c r="C222" s="50" t="s">
        <v>302</v>
      </c>
      <c r="D222" s="50"/>
      <c r="E222" s="50"/>
      <c r="F222" s="110"/>
      <c r="G222" s="79">
        <f>SUM(G217:G221)</f>
        <v>1</v>
      </c>
      <c r="H222" s="106">
        <v>1</v>
      </c>
      <c r="I222" s="106">
        <v>1</v>
      </c>
      <c r="J222" s="106">
        <v>0.99999999999999989</v>
      </c>
    </row>
    <row r="223" spans="3:10" x14ac:dyDescent="0.35">
      <c r="C223" s="50"/>
      <c r="D223" s="50"/>
      <c r="E223" s="50"/>
      <c r="F223" s="50"/>
      <c r="G223" s="53"/>
      <c r="H223" s="107"/>
      <c r="I223" s="107"/>
      <c r="J223" s="107"/>
    </row>
    <row r="224" spans="3:10" x14ac:dyDescent="0.35">
      <c r="C224" s="50" t="s">
        <v>315</v>
      </c>
      <c r="D224" s="50"/>
      <c r="E224" s="50"/>
      <c r="F224" s="111"/>
      <c r="G224" s="80">
        <f>IFERROR((GETPIVOTDATA("F13",Pivot!$B$170,"År",2024)),)</f>
        <v>1122</v>
      </c>
      <c r="H224" s="108">
        <v>1122</v>
      </c>
      <c r="I224" s="108">
        <v>663</v>
      </c>
      <c r="J224" s="108">
        <v>459</v>
      </c>
    </row>
    <row r="225" spans="3:10" x14ac:dyDescent="0.35">
      <c r="H225" s="105"/>
    </row>
    <row r="226" spans="3:10" x14ac:dyDescent="0.35">
      <c r="H226" s="105"/>
    </row>
    <row r="227" spans="3:10" ht="18.5" x14ac:dyDescent="0.45">
      <c r="C227" s="55"/>
      <c r="D227" s="54"/>
      <c r="E227" s="54"/>
      <c r="F227" s="54"/>
      <c r="G227" s="54"/>
      <c r="H227" s="109"/>
      <c r="I227" s="109"/>
      <c r="J227" s="109"/>
    </row>
    <row r="228" spans="3:10" ht="18.5" x14ac:dyDescent="0.45">
      <c r="C228" s="56" t="s">
        <v>342</v>
      </c>
      <c r="D228" s="54"/>
      <c r="E228" s="54"/>
      <c r="F228" s="54"/>
      <c r="G228" s="54"/>
      <c r="H228" s="109"/>
      <c r="I228" s="109"/>
      <c r="J228" s="109"/>
    </row>
    <row r="229" spans="3:10" x14ac:dyDescent="0.35">
      <c r="H229" s="105"/>
    </row>
    <row r="230" spans="3:10" x14ac:dyDescent="0.35">
      <c r="H230" s="105"/>
    </row>
    <row r="231" spans="3:10" ht="15.5" x14ac:dyDescent="0.35">
      <c r="C231" s="59" t="s">
        <v>204</v>
      </c>
      <c r="H231" s="105"/>
    </row>
    <row r="232" spans="3:10" x14ac:dyDescent="0.35">
      <c r="F232" s="49"/>
      <c r="G232" s="49" t="str">
        <f>Pivot!$C$2</f>
        <v>(Alla)</v>
      </c>
      <c r="H232" s="153" t="s">
        <v>433</v>
      </c>
      <c r="I232" s="153"/>
      <c r="J232" s="153"/>
    </row>
    <row r="233" spans="3:10" ht="29" x14ac:dyDescent="0.35">
      <c r="G233" s="52">
        <v>2024</v>
      </c>
      <c r="H233" s="105" t="s">
        <v>302</v>
      </c>
      <c r="I233" s="122" t="s">
        <v>434</v>
      </c>
      <c r="J233" s="122" t="s">
        <v>435</v>
      </c>
    </row>
    <row r="234" spans="3:10" x14ac:dyDescent="0.35">
      <c r="C234" s="50" t="s">
        <v>316</v>
      </c>
      <c r="D234" s="50"/>
      <c r="E234" s="50"/>
      <c r="F234" s="110"/>
      <c r="G234" s="79">
        <f>IFERROR((IF(G$241&gt;6,(GETPIVOTDATA("F14",Pivot!$F$182,"År",2024,"F14",1)),)),)</f>
        <v>0.2412280701754386</v>
      </c>
      <c r="H234" s="106">
        <v>0.2412280701754386</v>
      </c>
      <c r="I234" s="106">
        <v>0.25892857142857145</v>
      </c>
      <c r="J234" s="106">
        <v>0.21581196581196582</v>
      </c>
    </row>
    <row r="235" spans="3:10" x14ac:dyDescent="0.35">
      <c r="C235" s="51">
        <v>2</v>
      </c>
      <c r="D235" s="50"/>
      <c r="E235" s="50"/>
      <c r="F235" s="110"/>
      <c r="G235" s="79">
        <f>IFERROR((IF(G$241&gt;6,(GETPIVOTDATA("F14",Pivot!$F$182,"År",2024,"F14",2)),)),)</f>
        <v>0.27982456140350875</v>
      </c>
      <c r="H235" s="106">
        <v>0.27982456140350875</v>
      </c>
      <c r="I235" s="106">
        <v>0.26785714285714285</v>
      </c>
      <c r="J235" s="106">
        <v>0.29700854700854701</v>
      </c>
    </row>
    <row r="236" spans="3:10" x14ac:dyDescent="0.35">
      <c r="C236" s="51">
        <v>3</v>
      </c>
      <c r="D236" s="50"/>
      <c r="E236" s="50"/>
      <c r="F236" s="110"/>
      <c r="G236" s="79">
        <f>IFERROR((IF(G$241&gt;6,(GETPIVOTDATA("F14",Pivot!$F$182,"År",2024,"F14",3)),)),)</f>
        <v>0.25175438596491229</v>
      </c>
      <c r="H236" s="106">
        <v>0.25175438596491229</v>
      </c>
      <c r="I236" s="106">
        <v>0.24553571428571427</v>
      </c>
      <c r="J236" s="106">
        <v>0.2606837606837607</v>
      </c>
    </row>
    <row r="237" spans="3:10" x14ac:dyDescent="0.35">
      <c r="C237" s="50" t="s">
        <v>317</v>
      </c>
      <c r="D237" s="50"/>
      <c r="E237" s="50"/>
      <c r="F237" s="110"/>
      <c r="G237" s="79">
        <f>IFERROR((IF(G$241&gt;6,(GETPIVOTDATA("F14",Pivot!$F$182,"År",2024,"F14",4)),)),)</f>
        <v>0.16403508771929826</v>
      </c>
      <c r="H237" s="106">
        <v>0.16403508771929826</v>
      </c>
      <c r="I237" s="106">
        <v>0.15773809523809523</v>
      </c>
      <c r="J237" s="106">
        <v>0.17307692307692307</v>
      </c>
    </row>
    <row r="238" spans="3:10" x14ac:dyDescent="0.35">
      <c r="C238" s="50" t="s">
        <v>318</v>
      </c>
      <c r="D238" s="50"/>
      <c r="E238" s="50"/>
      <c r="F238" s="110"/>
      <c r="G238" s="79">
        <f>IFERROR((IF(G$241&gt;6,(GETPIVOTDATA("F14",Pivot!$F$182,"År",2024,"F14",5)),)),)</f>
        <v>6.3157894736842107E-2</v>
      </c>
      <c r="H238" s="106">
        <v>6.3157894736842107E-2</v>
      </c>
      <c r="I238" s="106">
        <v>6.9940476190476192E-2</v>
      </c>
      <c r="J238" s="106">
        <v>5.3418803418803416E-2</v>
      </c>
    </row>
    <row r="239" spans="3:10" x14ac:dyDescent="0.35">
      <c r="C239" s="50" t="s">
        <v>302</v>
      </c>
      <c r="D239" s="50"/>
      <c r="E239" s="50"/>
      <c r="F239" s="110"/>
      <c r="G239" s="79">
        <f>SUM(G234:G238)</f>
        <v>1</v>
      </c>
      <c r="H239" s="106">
        <v>1</v>
      </c>
      <c r="I239" s="106">
        <v>1</v>
      </c>
      <c r="J239" s="106">
        <v>1</v>
      </c>
    </row>
    <row r="240" spans="3:10" x14ac:dyDescent="0.35">
      <c r="C240" s="50"/>
      <c r="D240" s="50"/>
      <c r="E240" s="50"/>
      <c r="F240" s="50"/>
      <c r="G240" s="53"/>
      <c r="H240" s="107"/>
      <c r="I240" s="107"/>
      <c r="J240" s="107"/>
    </row>
    <row r="241" spans="3:10" x14ac:dyDescent="0.35">
      <c r="C241" s="50" t="s">
        <v>315</v>
      </c>
      <c r="D241" s="50"/>
      <c r="E241" s="50"/>
      <c r="F241" s="111"/>
      <c r="G241" s="80">
        <f>IFERROR((GETPIVOTDATA("F14",Pivot!$B$182,"År",2024)),)</f>
        <v>1140</v>
      </c>
      <c r="H241" s="108">
        <v>1140</v>
      </c>
      <c r="I241" s="108">
        <v>672</v>
      </c>
      <c r="J241" s="108">
        <v>468</v>
      </c>
    </row>
    <row r="242" spans="3:10" x14ac:dyDescent="0.35">
      <c r="H242" s="105"/>
    </row>
    <row r="243" spans="3:10" x14ac:dyDescent="0.35">
      <c r="H243" s="105"/>
    </row>
    <row r="244" spans="3:10" ht="15.5" x14ac:dyDescent="0.35">
      <c r="C244" s="59" t="s">
        <v>205</v>
      </c>
      <c r="H244" s="105"/>
    </row>
    <row r="245" spans="3:10" x14ac:dyDescent="0.35">
      <c r="F245" s="49"/>
      <c r="G245" s="49" t="str">
        <f>Pivot!$C$2</f>
        <v>(Alla)</v>
      </c>
      <c r="H245" s="153" t="s">
        <v>433</v>
      </c>
      <c r="I245" s="153"/>
      <c r="J245" s="153"/>
    </row>
    <row r="246" spans="3:10" ht="29" x14ac:dyDescent="0.35">
      <c r="G246" s="52">
        <v>2024</v>
      </c>
      <c r="H246" s="105" t="s">
        <v>302</v>
      </c>
      <c r="I246" s="122" t="s">
        <v>434</v>
      </c>
      <c r="J246" s="122" t="s">
        <v>435</v>
      </c>
    </row>
    <row r="247" spans="3:10" x14ac:dyDescent="0.35">
      <c r="C247" s="50" t="s">
        <v>328</v>
      </c>
      <c r="D247" s="50"/>
      <c r="E247" s="50"/>
      <c r="F247" s="110"/>
      <c r="G247" s="79">
        <f>IFERROR((IF($F$52&gt;6,(GETPIVOTDATA("F15",Pivot!$F$194,"År",2024,"F15",1)),)),)</f>
        <v>0</v>
      </c>
      <c r="H247" s="106">
        <v>0</v>
      </c>
      <c r="I247" s="106">
        <v>0</v>
      </c>
      <c r="J247" s="106">
        <v>0</v>
      </c>
    </row>
    <row r="248" spans="3:10" x14ac:dyDescent="0.35">
      <c r="C248" s="51">
        <v>2</v>
      </c>
      <c r="D248" s="50"/>
      <c r="E248" s="50"/>
      <c r="F248" s="110"/>
      <c r="G248" s="79">
        <f>IFERROR((IF(G$255&gt;6,(GETPIVOTDATA("F15",Pivot!$F$194,"År",2024,"F15",2)),)),)</f>
        <v>0.26274165202108962</v>
      </c>
      <c r="H248" s="106">
        <v>0.26274165202108962</v>
      </c>
      <c r="I248" s="106">
        <v>0.2548435171385991</v>
      </c>
      <c r="J248" s="106">
        <v>0.27408993576017132</v>
      </c>
    </row>
    <row r="249" spans="3:10" x14ac:dyDescent="0.35">
      <c r="C249" s="51">
        <v>3</v>
      </c>
      <c r="D249" s="50"/>
      <c r="E249" s="50"/>
      <c r="F249" s="110"/>
      <c r="G249" s="79">
        <f>IFERROR((IF(G$255&gt;6,(GETPIVOTDATA("F15",Pivot!$F$194,"År",2024,"F15",3)),)),)</f>
        <v>0.17047451669595781</v>
      </c>
      <c r="H249" s="106">
        <v>0.17047451669595781</v>
      </c>
      <c r="I249" s="106">
        <v>0.15052160953800298</v>
      </c>
      <c r="J249" s="106">
        <v>0.19914346895074947</v>
      </c>
    </row>
    <row r="250" spans="3:10" x14ac:dyDescent="0.35">
      <c r="C250" s="51">
        <v>4</v>
      </c>
      <c r="D250" s="50"/>
      <c r="E250" s="50"/>
      <c r="F250" s="110"/>
      <c r="G250" s="79">
        <f>IFERROR((IF(G$255&gt;6,(GETPIVOTDATA("F15",Pivot!$F$194,"År",2024,"F15",4)),)),)</f>
        <v>0.10281195079086115</v>
      </c>
      <c r="H250" s="106">
        <v>0.10281195079086115</v>
      </c>
      <c r="I250" s="106">
        <v>8.0476900149031291E-2</v>
      </c>
      <c r="J250" s="106">
        <v>0.13490364025695931</v>
      </c>
    </row>
    <row r="251" spans="3:10" x14ac:dyDescent="0.35">
      <c r="C251" s="50" t="s">
        <v>329</v>
      </c>
      <c r="D251" s="50"/>
      <c r="E251" s="50"/>
      <c r="F251" s="110"/>
      <c r="G251" s="79">
        <f>IFERROR((IF(G$255&gt;6,(GETPIVOTDATA("F15",Pivot!$F$194,"År",2024,"F15",5)),)),)</f>
        <v>5.7996485061511421E-2</v>
      </c>
      <c r="H251" s="106">
        <v>5.7996485061511421E-2</v>
      </c>
      <c r="I251" s="106">
        <v>6.1102831594634872E-2</v>
      </c>
      <c r="J251" s="106">
        <v>5.353319057815846E-2</v>
      </c>
    </row>
    <row r="252" spans="3:10" x14ac:dyDescent="0.35">
      <c r="C252" s="50" t="s">
        <v>323</v>
      </c>
      <c r="D252" s="50"/>
      <c r="E252" s="50"/>
      <c r="F252" s="110"/>
      <c r="G252" s="79">
        <f>IFERROR((IF(G$255&gt;6,(GETPIVOTDATA("F15",Pivot!$F$194,"År",2024,"F15",6)),)),)</f>
        <v>5.3602811950790863E-2</v>
      </c>
      <c r="H252" s="106">
        <v>5.3602811950790863E-2</v>
      </c>
      <c r="I252" s="106">
        <v>6.7064083457526083E-2</v>
      </c>
      <c r="J252" s="106">
        <v>3.4261241970021415E-2</v>
      </c>
    </row>
    <row r="253" spans="3:10" x14ac:dyDescent="0.35">
      <c r="C253" s="50" t="s">
        <v>302</v>
      </c>
      <c r="D253" s="50"/>
      <c r="E253" s="50"/>
      <c r="F253" s="110"/>
      <c r="G253" s="79">
        <f>SUM(G247:G252)</f>
        <v>0.64762741652021094</v>
      </c>
      <c r="H253" s="107">
        <v>0.64762741652021094</v>
      </c>
      <c r="I253" s="107">
        <v>0.61400894187779442</v>
      </c>
      <c r="J253" s="107">
        <v>0.69593147751605999</v>
      </c>
    </row>
    <row r="254" spans="3:10" x14ac:dyDescent="0.35">
      <c r="C254" s="50"/>
      <c r="D254" s="50"/>
      <c r="E254" s="50"/>
      <c r="F254" s="50"/>
      <c r="G254" s="53"/>
      <c r="H254" s="108"/>
      <c r="I254" s="108"/>
      <c r="J254" s="108"/>
    </row>
    <row r="255" spans="3:10" x14ac:dyDescent="0.35">
      <c r="C255" s="50" t="s">
        <v>315</v>
      </c>
      <c r="D255" s="50"/>
      <c r="E255" s="50"/>
      <c r="F255" s="111"/>
      <c r="G255" s="80">
        <f>IFERROR((GETPIVOTDATA("F15",Pivot!$B$194,"År",2024)),)</f>
        <v>1138</v>
      </c>
      <c r="H255" s="108">
        <v>1138</v>
      </c>
      <c r="I255" s="108">
        <v>671</v>
      </c>
      <c r="J255" s="108">
        <v>467</v>
      </c>
    </row>
    <row r="256" spans="3:10" ht="12" customHeight="1" x14ac:dyDescent="0.35">
      <c r="H256" s="105"/>
    </row>
    <row r="257" spans="3:10" x14ac:dyDescent="0.35">
      <c r="H257" s="105"/>
    </row>
    <row r="258" spans="3:10" ht="18.5" x14ac:dyDescent="0.45">
      <c r="C258" s="55"/>
      <c r="D258" s="54"/>
      <c r="E258" s="54"/>
      <c r="F258" s="54"/>
      <c r="G258" s="54"/>
      <c r="H258" s="109"/>
      <c r="I258" s="109"/>
      <c r="J258" s="109"/>
    </row>
    <row r="259" spans="3:10" ht="18.5" x14ac:dyDescent="0.45">
      <c r="C259" s="56" t="s">
        <v>341</v>
      </c>
      <c r="D259" s="54"/>
      <c r="E259" s="54"/>
      <c r="F259" s="54"/>
      <c r="G259" s="54"/>
      <c r="H259" s="109"/>
      <c r="I259" s="109"/>
      <c r="J259" s="109"/>
    </row>
    <row r="260" spans="3:10" x14ac:dyDescent="0.35">
      <c r="H260" s="105"/>
    </row>
    <row r="261" spans="3:10" x14ac:dyDescent="0.35">
      <c r="H261" s="105"/>
    </row>
    <row r="262" spans="3:10" ht="15.5" x14ac:dyDescent="0.35">
      <c r="C262" s="59" t="s">
        <v>206</v>
      </c>
      <c r="H262" s="105"/>
    </row>
    <row r="263" spans="3:10" x14ac:dyDescent="0.35">
      <c r="F263" s="49"/>
      <c r="G263" s="49" t="str">
        <f>Pivot!$C$2</f>
        <v>(Alla)</v>
      </c>
      <c r="H263" s="153" t="s">
        <v>433</v>
      </c>
      <c r="I263" s="153"/>
      <c r="J263" s="153"/>
    </row>
    <row r="264" spans="3:10" ht="29" x14ac:dyDescent="0.35">
      <c r="G264" s="52">
        <v>2024</v>
      </c>
      <c r="H264" s="105" t="s">
        <v>302</v>
      </c>
      <c r="I264" s="122" t="s">
        <v>434</v>
      </c>
      <c r="J264" s="122" t="s">
        <v>435</v>
      </c>
    </row>
    <row r="265" spans="3:10" x14ac:dyDescent="0.35">
      <c r="C265" s="50" t="s">
        <v>330</v>
      </c>
      <c r="D265" s="50"/>
      <c r="E265" s="50"/>
      <c r="F265" s="110"/>
      <c r="G265" s="79">
        <f>IFERROR((IF(G$272&gt;6,(GETPIVOTDATA("F16",Pivot!$F$206,"År",2024,"F16",1)),)),)</f>
        <v>0.11433597185576078</v>
      </c>
      <c r="H265" s="106">
        <v>0.11433597185576078</v>
      </c>
      <c r="I265" s="106">
        <v>0.1210762331838565</v>
      </c>
      <c r="J265" s="106">
        <v>0.1047008547008547</v>
      </c>
    </row>
    <row r="266" spans="3:10" x14ac:dyDescent="0.35">
      <c r="C266" s="51">
        <v>2</v>
      </c>
      <c r="D266" s="50"/>
      <c r="E266" s="50"/>
      <c r="F266" s="110"/>
      <c r="G266" s="79">
        <f>IFERROR((IF(G$272&gt;6,(GETPIVOTDATA("F16",Pivot!$F$206,"År",2024,"F16",2)),)),)</f>
        <v>0.51715039577836408</v>
      </c>
      <c r="H266" s="106">
        <v>0.51715039577836408</v>
      </c>
      <c r="I266" s="106">
        <v>0.48729446935724963</v>
      </c>
      <c r="J266" s="106">
        <v>0.55982905982905984</v>
      </c>
    </row>
    <row r="267" spans="3:10" x14ac:dyDescent="0.35">
      <c r="C267" s="51">
        <v>3</v>
      </c>
      <c r="D267" s="50"/>
      <c r="E267" s="50"/>
      <c r="F267" s="110"/>
      <c r="G267" s="79">
        <f>IFERROR((IF(G$272&gt;6,(GETPIVOTDATA("F16",Pivot!$F$206,"År",2024,"F16",3)),)),)</f>
        <v>0.21547933157431839</v>
      </c>
      <c r="H267" s="106">
        <v>0.21547933157431839</v>
      </c>
      <c r="I267" s="106">
        <v>0.22421524663677131</v>
      </c>
      <c r="J267" s="106">
        <v>0.20299145299145299</v>
      </c>
    </row>
    <row r="268" spans="3:10" x14ac:dyDescent="0.35">
      <c r="C268" s="50" t="s">
        <v>331</v>
      </c>
      <c r="D268" s="50"/>
      <c r="E268" s="50"/>
      <c r="F268" s="110"/>
      <c r="G268" s="79">
        <f>IFERROR((IF(G$272&gt;6,(GETPIVOTDATA("F16",Pivot!$F$206,"År",2024,"F16",4)),)),)</f>
        <v>7.036059806508356E-2</v>
      </c>
      <c r="H268" s="106">
        <v>7.036059806508356E-2</v>
      </c>
      <c r="I268" s="106">
        <v>7.4738415545590436E-2</v>
      </c>
      <c r="J268" s="106">
        <v>6.4102564102564097E-2</v>
      </c>
    </row>
    <row r="269" spans="3:10" x14ac:dyDescent="0.35">
      <c r="C269" s="50" t="s">
        <v>318</v>
      </c>
      <c r="D269" s="50"/>
      <c r="E269" s="50"/>
      <c r="F269" s="110"/>
      <c r="G269" s="79">
        <f>IFERROR((IF(G$272&gt;6,(GETPIVOTDATA("F16",Pivot!$F$206,"År",2024,"F16",5)),)),)</f>
        <v>8.2673702726473175E-2</v>
      </c>
      <c r="H269" s="106">
        <v>8.2673702726473175E-2</v>
      </c>
      <c r="I269" s="106">
        <v>9.2675635276532137E-2</v>
      </c>
      <c r="J269" s="106">
        <v>6.8376068376068383E-2</v>
      </c>
    </row>
    <row r="270" spans="3:10" x14ac:dyDescent="0.35">
      <c r="C270" s="50" t="s">
        <v>302</v>
      </c>
      <c r="D270" s="50"/>
      <c r="E270" s="50"/>
      <c r="F270" s="110"/>
      <c r="G270" s="79">
        <f>SUM(G265:G269)</f>
        <v>1</v>
      </c>
      <c r="H270" s="106">
        <v>1</v>
      </c>
      <c r="I270" s="106">
        <v>1</v>
      </c>
      <c r="J270" s="106">
        <v>1</v>
      </c>
    </row>
    <row r="271" spans="3:10" x14ac:dyDescent="0.35">
      <c r="C271" s="50"/>
      <c r="D271" s="50"/>
      <c r="E271" s="50"/>
      <c r="F271" s="50"/>
      <c r="G271" s="53"/>
      <c r="H271" s="107"/>
      <c r="I271" s="107"/>
      <c r="J271" s="107"/>
    </row>
    <row r="272" spans="3:10" x14ac:dyDescent="0.35">
      <c r="C272" s="50" t="s">
        <v>315</v>
      </c>
      <c r="D272" s="50"/>
      <c r="E272" s="50"/>
      <c r="F272" s="111"/>
      <c r="G272" s="80">
        <f>IFERROR((GETPIVOTDATA("F16",Pivot!$B$206,"År",2024)),)</f>
        <v>1137</v>
      </c>
      <c r="H272" s="108">
        <v>1137</v>
      </c>
      <c r="I272" s="108">
        <v>669</v>
      </c>
      <c r="J272" s="108">
        <v>468</v>
      </c>
    </row>
    <row r="273" spans="3:15" x14ac:dyDescent="0.35">
      <c r="H273" s="105"/>
    </row>
    <row r="274" spans="3:15" x14ac:dyDescent="0.35">
      <c r="H274" s="105"/>
    </row>
    <row r="275" spans="3:15" ht="15.5" x14ac:dyDescent="0.35">
      <c r="C275" s="59" t="s">
        <v>207</v>
      </c>
      <c r="H275" s="105"/>
    </row>
    <row r="276" spans="3:15" x14ac:dyDescent="0.35">
      <c r="F276" s="49"/>
      <c r="G276" s="49" t="str">
        <f>Pivot!$C$2</f>
        <v>(Alla)</v>
      </c>
      <c r="H276" s="153" t="s">
        <v>433</v>
      </c>
      <c r="I276" s="153"/>
      <c r="J276" s="153"/>
    </row>
    <row r="277" spans="3:15" ht="29" x14ac:dyDescent="0.35">
      <c r="G277" s="52">
        <v>2024</v>
      </c>
      <c r="H277" s="105" t="s">
        <v>302</v>
      </c>
      <c r="I277" s="122" t="s">
        <v>434</v>
      </c>
      <c r="J277" s="122" t="s">
        <v>435</v>
      </c>
    </row>
    <row r="278" spans="3:15" x14ac:dyDescent="0.35">
      <c r="C278" s="50" t="s">
        <v>330</v>
      </c>
      <c r="D278" s="50"/>
      <c r="E278" s="50"/>
      <c r="F278" s="110"/>
      <c r="G278" s="79">
        <f>IFERROR((IF(G$285&gt;6,(GETPIVOTDATA("F17",Pivot!$F$218,"År",2024,"F17",1)),)),)</f>
        <v>0.13202497769848351</v>
      </c>
      <c r="H278" s="106">
        <v>0.13202497769848351</v>
      </c>
      <c r="I278" s="106">
        <v>0.12951807228915663</v>
      </c>
      <c r="J278" s="106">
        <v>0.13566739606126915</v>
      </c>
    </row>
    <row r="279" spans="3:15" x14ac:dyDescent="0.35">
      <c r="C279" s="51">
        <v>2</v>
      </c>
      <c r="D279" s="50"/>
      <c r="E279" s="50"/>
      <c r="F279" s="110"/>
      <c r="G279" s="79">
        <f>IFERROR((IF(G$285&gt;6,(GETPIVOTDATA("F17",Pivot!$F$218,"År",2024,"F17",2)),)),)</f>
        <v>0.48438893844781444</v>
      </c>
      <c r="H279" s="106">
        <v>0.48438893844781444</v>
      </c>
      <c r="I279" s="106">
        <v>0.47740963855421686</v>
      </c>
      <c r="J279" s="106">
        <v>0.49452954048140046</v>
      </c>
    </row>
    <row r="280" spans="3:15" x14ac:dyDescent="0.35">
      <c r="C280" s="51">
        <v>3</v>
      </c>
      <c r="D280" s="50"/>
      <c r="E280" s="50"/>
      <c r="F280" s="110"/>
      <c r="G280" s="79">
        <f>IFERROR((IF(G$285&gt;6,(GETPIVOTDATA("F17",Pivot!$F$218,"År",2024,"F17",3)),)),)</f>
        <v>0.21677074041034791</v>
      </c>
      <c r="H280" s="106">
        <v>0.21677074041034791</v>
      </c>
      <c r="I280" s="106">
        <v>0.21536144578313254</v>
      </c>
      <c r="J280" s="106">
        <v>0.21881838074398249</v>
      </c>
    </row>
    <row r="281" spans="3:15" x14ac:dyDescent="0.35">
      <c r="C281" s="50" t="s">
        <v>331</v>
      </c>
      <c r="D281" s="50"/>
      <c r="E281" s="50"/>
      <c r="F281" s="110"/>
      <c r="G281" s="79">
        <f>IFERROR((IF(G$285&gt;6,(GETPIVOTDATA("F17",Pivot!$F$218,"År",2024,"F17",4)),)),)</f>
        <v>9.0098126672613743E-2</v>
      </c>
      <c r="H281" s="106">
        <v>9.0098126672613743E-2</v>
      </c>
      <c r="I281" s="106">
        <v>8.5843373493975902E-2</v>
      </c>
      <c r="J281" s="106">
        <v>9.6280087527352301E-2</v>
      </c>
    </row>
    <row r="282" spans="3:15" x14ac:dyDescent="0.35">
      <c r="C282" s="50" t="s">
        <v>318</v>
      </c>
      <c r="D282" s="50"/>
      <c r="E282" s="50"/>
      <c r="F282" s="110"/>
      <c r="G282" s="79">
        <f>IFERROR((IF(G$285&gt;6,(GETPIVOTDATA("F17",Pivot!$F$218,"År",2024,"F17",5)),)),)</f>
        <v>7.6717216770740407E-2</v>
      </c>
      <c r="H282" s="106">
        <v>7.6717216770740407E-2</v>
      </c>
      <c r="I282" s="106">
        <v>9.1867469879518077E-2</v>
      </c>
      <c r="J282" s="106">
        <v>5.4704595185995623E-2</v>
      </c>
    </row>
    <row r="283" spans="3:15" x14ac:dyDescent="0.35">
      <c r="C283" s="50" t="s">
        <v>302</v>
      </c>
      <c r="D283" s="50"/>
      <c r="E283" s="50"/>
      <c r="F283" s="110"/>
      <c r="G283" s="79">
        <f>SUM(G278:G282)</f>
        <v>1</v>
      </c>
      <c r="H283" s="106">
        <v>1</v>
      </c>
      <c r="I283" s="106">
        <v>1</v>
      </c>
      <c r="J283" s="106">
        <v>1</v>
      </c>
    </row>
    <row r="284" spans="3:15" x14ac:dyDescent="0.35">
      <c r="C284" s="50"/>
      <c r="D284" s="50"/>
      <c r="E284" s="50"/>
      <c r="F284" s="50"/>
      <c r="G284" s="53"/>
      <c r="H284" s="107"/>
      <c r="I284" s="107"/>
      <c r="J284" s="107"/>
    </row>
    <row r="285" spans="3:15" x14ac:dyDescent="0.35">
      <c r="C285" s="50" t="s">
        <v>315</v>
      </c>
      <c r="D285" s="50"/>
      <c r="E285" s="50"/>
      <c r="F285" s="111"/>
      <c r="G285" s="80">
        <f>IFERROR((GETPIVOTDATA("F17",Pivot!$B$218,"År",2024)),)</f>
        <v>1121</v>
      </c>
      <c r="H285" s="108">
        <v>1121</v>
      </c>
      <c r="I285" s="108">
        <v>664</v>
      </c>
      <c r="J285" s="108">
        <v>457</v>
      </c>
    </row>
    <row r="286" spans="3:15" x14ac:dyDescent="0.35">
      <c r="H286" s="105"/>
    </row>
    <row r="287" spans="3:15" ht="15.5" x14ac:dyDescent="0.35">
      <c r="H287" s="105"/>
      <c r="O287" s="59"/>
    </row>
    <row r="288" spans="3:15" ht="18.5" x14ac:dyDescent="0.45">
      <c r="C288" s="55"/>
      <c r="D288" s="54"/>
      <c r="E288" s="54"/>
      <c r="F288" s="54"/>
      <c r="G288" s="54"/>
      <c r="H288" s="109"/>
      <c r="I288" s="109"/>
      <c r="J288" s="109"/>
    </row>
    <row r="289" spans="3:10" ht="18.5" x14ac:dyDescent="0.45">
      <c r="C289" s="56" t="s">
        <v>340</v>
      </c>
      <c r="D289" s="54"/>
      <c r="E289" s="54"/>
      <c r="F289" s="54"/>
      <c r="G289" s="54"/>
      <c r="H289" s="109"/>
      <c r="I289" s="109"/>
      <c r="J289" s="109"/>
    </row>
    <row r="290" spans="3:10" x14ac:dyDescent="0.35">
      <c r="H290" s="105"/>
    </row>
    <row r="291" spans="3:10" x14ac:dyDescent="0.35">
      <c r="H291" s="105"/>
    </row>
    <row r="292" spans="3:10" ht="15.5" x14ac:dyDescent="0.35">
      <c r="C292" s="59" t="s">
        <v>209</v>
      </c>
      <c r="H292" s="105"/>
    </row>
    <row r="293" spans="3:10" x14ac:dyDescent="0.35">
      <c r="F293" s="49"/>
      <c r="G293" s="49" t="str">
        <f>Pivot!$C$2</f>
        <v>(Alla)</v>
      </c>
      <c r="H293" s="153" t="s">
        <v>433</v>
      </c>
      <c r="I293" s="153"/>
      <c r="J293" s="153"/>
    </row>
    <row r="294" spans="3:10" ht="29" x14ac:dyDescent="0.35">
      <c r="G294" s="52">
        <v>2024</v>
      </c>
      <c r="H294" s="105" t="s">
        <v>302</v>
      </c>
      <c r="I294" s="122" t="s">
        <v>434</v>
      </c>
      <c r="J294" s="122" t="s">
        <v>435</v>
      </c>
    </row>
    <row r="295" spans="3:10" x14ac:dyDescent="0.35">
      <c r="C295" s="50" t="s">
        <v>320</v>
      </c>
      <c r="D295" s="50"/>
      <c r="E295" s="50"/>
      <c r="F295" s="110"/>
      <c r="G295" s="79">
        <f>IFERROR((IF(G$302&gt;6,(GETPIVOTDATA("F18",Pivot!$F$230,"År",2024,"F18",1)),)),)</f>
        <v>7.4008810572687225E-2</v>
      </c>
      <c r="H295" s="106">
        <v>7.4008810572687225E-2</v>
      </c>
      <c r="I295" s="106">
        <v>7.7727952167414044E-2</v>
      </c>
      <c r="J295" s="106">
        <v>6.8669527896995708E-2</v>
      </c>
    </row>
    <row r="296" spans="3:10" x14ac:dyDescent="0.35">
      <c r="C296" s="51">
        <v>2</v>
      </c>
      <c r="D296" s="50"/>
      <c r="E296" s="50"/>
      <c r="F296" s="110"/>
      <c r="G296" s="79">
        <f>IFERROR((IF(G$302&gt;6,(GETPIVOTDATA("F18",Pivot!$F$230,"År",2024,"F18",2)),)),)</f>
        <v>0.23876651982378855</v>
      </c>
      <c r="H296" s="106">
        <v>0.23876651982378855</v>
      </c>
      <c r="I296" s="106">
        <v>0.22869955156950672</v>
      </c>
      <c r="J296" s="106">
        <v>0.25321888412017168</v>
      </c>
    </row>
    <row r="297" spans="3:10" x14ac:dyDescent="0.35">
      <c r="C297" s="51">
        <v>3</v>
      </c>
      <c r="D297" s="50"/>
      <c r="E297" s="50"/>
      <c r="F297" s="110"/>
      <c r="G297" s="79">
        <f>IFERROR((IF(G$302&gt;6,(GETPIVOTDATA("F18",Pivot!$F$230,"År",2024,"F18",3)),)),)</f>
        <v>0.3788546255506608</v>
      </c>
      <c r="H297" s="106">
        <v>0.3788546255506608</v>
      </c>
      <c r="I297" s="106">
        <v>0.36472346786248133</v>
      </c>
      <c r="J297" s="106">
        <v>0.39914163090128757</v>
      </c>
    </row>
    <row r="298" spans="3:10" x14ac:dyDescent="0.35">
      <c r="C298" s="50" t="s">
        <v>319</v>
      </c>
      <c r="D298" s="50"/>
      <c r="E298" s="50"/>
      <c r="F298" s="110"/>
      <c r="G298" s="79">
        <f>IFERROR((IF(G$302&gt;6,(GETPIVOTDATA("F18",Pivot!$F$230,"År",2024,"F18",4)),)),)</f>
        <v>0.2537444933920705</v>
      </c>
      <c r="H298" s="106">
        <v>0.2537444933920705</v>
      </c>
      <c r="I298" s="106">
        <v>0.25859491778774291</v>
      </c>
      <c r="J298" s="106">
        <v>0.24678111587982832</v>
      </c>
    </row>
    <row r="299" spans="3:10" x14ac:dyDescent="0.35">
      <c r="C299" s="50" t="s">
        <v>318</v>
      </c>
      <c r="D299" s="50"/>
      <c r="E299" s="50"/>
      <c r="F299" s="110"/>
      <c r="G299" s="79">
        <f>IFERROR((IF(G$302&gt;6,(GETPIVOTDATA("F18",Pivot!$F$230,"År",2024,"F18",5)),)),)</f>
        <v>5.462555066079295E-2</v>
      </c>
      <c r="H299" s="106">
        <v>5.462555066079295E-2</v>
      </c>
      <c r="I299" s="106">
        <v>7.0254110612855011E-2</v>
      </c>
      <c r="J299" s="106">
        <v>3.2188841201716736E-2</v>
      </c>
    </row>
    <row r="300" spans="3:10" x14ac:dyDescent="0.35">
      <c r="C300" s="50" t="s">
        <v>302</v>
      </c>
      <c r="D300" s="50"/>
      <c r="E300" s="50"/>
      <c r="F300" s="110"/>
      <c r="G300" s="79">
        <f>SUM(G295:G299)</f>
        <v>1</v>
      </c>
      <c r="H300" s="106">
        <v>1</v>
      </c>
      <c r="I300" s="106">
        <v>1</v>
      </c>
      <c r="J300" s="106">
        <v>1</v>
      </c>
    </row>
    <row r="301" spans="3:10" x14ac:dyDescent="0.35">
      <c r="C301" s="50"/>
      <c r="D301" s="50"/>
      <c r="E301" s="50"/>
      <c r="F301" s="50"/>
      <c r="G301" s="53"/>
      <c r="H301" s="107"/>
      <c r="I301" s="107"/>
      <c r="J301" s="107"/>
    </row>
    <row r="302" spans="3:10" x14ac:dyDescent="0.35">
      <c r="C302" s="50" t="s">
        <v>315</v>
      </c>
      <c r="D302" s="50"/>
      <c r="E302" s="50"/>
      <c r="F302" s="111"/>
      <c r="G302" s="80">
        <f>IFERROR((GETPIVOTDATA("F18",Pivot!$B$230,"År",2024)),)</f>
        <v>1135</v>
      </c>
      <c r="H302" s="108">
        <v>1135</v>
      </c>
      <c r="I302" s="108">
        <v>669</v>
      </c>
      <c r="J302" s="108">
        <v>466</v>
      </c>
    </row>
    <row r="303" spans="3:10" x14ac:dyDescent="0.35">
      <c r="H303" s="105"/>
    </row>
    <row r="304" spans="3:10" x14ac:dyDescent="0.35">
      <c r="H304" s="105"/>
    </row>
    <row r="305" spans="3:10" ht="15.5" x14ac:dyDescent="0.35">
      <c r="C305" s="59" t="s">
        <v>210</v>
      </c>
      <c r="H305" s="105"/>
    </row>
    <row r="306" spans="3:10" x14ac:dyDescent="0.35">
      <c r="F306" s="49"/>
      <c r="G306" s="49" t="str">
        <f>Pivot!$C$2</f>
        <v>(Alla)</v>
      </c>
      <c r="H306" s="153" t="s">
        <v>433</v>
      </c>
      <c r="I306" s="153"/>
      <c r="J306" s="153"/>
    </row>
    <row r="307" spans="3:10" ht="29" x14ac:dyDescent="0.35">
      <c r="G307" s="52">
        <v>2024</v>
      </c>
      <c r="H307" s="105" t="s">
        <v>302</v>
      </c>
      <c r="I307" s="122" t="s">
        <v>434</v>
      </c>
      <c r="J307" s="122" t="s">
        <v>435</v>
      </c>
    </row>
    <row r="308" spans="3:10" x14ac:dyDescent="0.35">
      <c r="C308" s="50" t="s">
        <v>320</v>
      </c>
      <c r="D308" s="50"/>
      <c r="E308" s="50"/>
      <c r="F308" s="110"/>
      <c r="G308" s="79">
        <f>IFERROR((IF(G$315&gt;6,(GETPIVOTDATA("F19",Pivot!$F$242,"År",2024,"F19",1)),)),)</f>
        <v>6.7495559502664296E-2</v>
      </c>
      <c r="H308" s="106">
        <v>6.7495559502664296E-2</v>
      </c>
      <c r="I308" s="106">
        <v>8.395802098950525E-2</v>
      </c>
      <c r="J308" s="106">
        <v>4.357298474945534E-2</v>
      </c>
    </row>
    <row r="309" spans="3:10" x14ac:dyDescent="0.35">
      <c r="C309" s="51">
        <v>2</v>
      </c>
      <c r="D309" s="50"/>
      <c r="E309" s="50"/>
      <c r="F309" s="110"/>
      <c r="G309" s="79">
        <f>IFERROR((IF(G$315&gt;6,(GETPIVOTDATA("F19",Pivot!$F$242,"År",2024,"F19",2)),)),)</f>
        <v>0.27619893428063941</v>
      </c>
      <c r="H309" s="106">
        <v>0.27619893428063941</v>
      </c>
      <c r="I309" s="106">
        <v>0.25487256371814093</v>
      </c>
      <c r="J309" s="106">
        <v>0.30718954248366015</v>
      </c>
    </row>
    <row r="310" spans="3:10" x14ac:dyDescent="0.35">
      <c r="C310" s="51">
        <v>3</v>
      </c>
      <c r="D310" s="50"/>
      <c r="E310" s="50"/>
      <c r="F310" s="110"/>
      <c r="G310" s="79">
        <f>IFERROR((IF(G$315&gt;6,(GETPIVOTDATA("F19",Pivot!$F$242,"År",2024,"F19",3)),)),)</f>
        <v>0.34635879218472471</v>
      </c>
      <c r="H310" s="106">
        <v>0.34635879218472471</v>
      </c>
      <c r="I310" s="106">
        <v>0.35082458770614694</v>
      </c>
      <c r="J310" s="106">
        <v>0.33986928104575165</v>
      </c>
    </row>
    <row r="311" spans="3:10" x14ac:dyDescent="0.35">
      <c r="C311" s="50" t="s">
        <v>319</v>
      </c>
      <c r="D311" s="50"/>
      <c r="E311" s="50"/>
      <c r="F311" s="110"/>
      <c r="G311" s="79">
        <f>IFERROR((IF(G$315&gt;6,(GETPIVOTDATA("F19",Pivot!$F$242,"År",2024,"F19",4)),)),)</f>
        <v>0.17939609236234458</v>
      </c>
      <c r="H311" s="106">
        <v>0.17939609236234458</v>
      </c>
      <c r="I311" s="106">
        <v>0.16341829085457271</v>
      </c>
      <c r="J311" s="106">
        <v>0.20261437908496732</v>
      </c>
    </row>
    <row r="312" spans="3:10" x14ac:dyDescent="0.35">
      <c r="C312" s="50" t="s">
        <v>318</v>
      </c>
      <c r="D312" s="50"/>
      <c r="E312" s="50"/>
      <c r="F312" s="110"/>
      <c r="G312" s="79">
        <f>IFERROR((IF(G$315&gt;6,(GETPIVOTDATA("F19",Pivot!$F$242,"År",2024,"F19",5)),)),)</f>
        <v>0.130550621669627</v>
      </c>
      <c r="H312" s="106">
        <v>0.130550621669627</v>
      </c>
      <c r="I312" s="106">
        <v>0.14692653673163419</v>
      </c>
      <c r="J312" s="106">
        <v>0.10675381263616558</v>
      </c>
    </row>
    <row r="313" spans="3:10" x14ac:dyDescent="0.35">
      <c r="C313" s="50" t="s">
        <v>302</v>
      </c>
      <c r="D313" s="50"/>
      <c r="E313" s="50"/>
      <c r="F313" s="110"/>
      <c r="G313" s="79">
        <f>SUM(G308:G312)</f>
        <v>1</v>
      </c>
      <c r="H313" s="106">
        <v>1</v>
      </c>
      <c r="I313" s="106">
        <v>1</v>
      </c>
      <c r="J313" s="106">
        <v>1</v>
      </c>
    </row>
    <row r="314" spans="3:10" ht="13.5" customHeight="1" x14ac:dyDescent="0.35">
      <c r="C314" s="50"/>
      <c r="D314" s="50"/>
      <c r="E314" s="50"/>
      <c r="F314" s="50"/>
      <c r="G314" s="53"/>
      <c r="H314" s="107"/>
      <c r="I314" s="107"/>
      <c r="J314" s="107"/>
    </row>
    <row r="315" spans="3:10" x14ac:dyDescent="0.35">
      <c r="C315" s="50" t="s">
        <v>315</v>
      </c>
      <c r="D315" s="50"/>
      <c r="E315" s="50"/>
      <c r="F315" s="111"/>
      <c r="G315" s="80">
        <f>IFERROR((GETPIVOTDATA("F19",Pivot!$B$242,"År",2024)),)</f>
        <v>1126</v>
      </c>
      <c r="H315" s="108">
        <v>1126</v>
      </c>
      <c r="I315" s="108">
        <v>667</v>
      </c>
      <c r="J315" s="108">
        <v>459</v>
      </c>
    </row>
    <row r="316" spans="3:10" x14ac:dyDescent="0.35">
      <c r="H316" s="105"/>
    </row>
    <row r="317" spans="3:10" x14ac:dyDescent="0.35">
      <c r="H317" s="105"/>
    </row>
    <row r="318" spans="3:10" ht="18.5" x14ac:dyDescent="0.45">
      <c r="C318" s="55"/>
      <c r="D318" s="54"/>
      <c r="E318" s="54"/>
      <c r="F318" s="54"/>
      <c r="G318" s="54"/>
      <c r="H318" s="109"/>
      <c r="I318" s="109"/>
      <c r="J318" s="109"/>
    </row>
    <row r="319" spans="3:10" ht="18.5" x14ac:dyDescent="0.45">
      <c r="C319" s="56" t="s">
        <v>339</v>
      </c>
      <c r="D319" s="54"/>
      <c r="E319" s="54"/>
      <c r="F319" s="54"/>
      <c r="G319" s="54"/>
      <c r="H319" s="109"/>
      <c r="I319" s="109"/>
      <c r="J319" s="109"/>
    </row>
    <row r="320" spans="3:10" x14ac:dyDescent="0.35">
      <c r="H320" s="105"/>
    </row>
    <row r="321" spans="3:10" x14ac:dyDescent="0.35">
      <c r="H321" s="105"/>
    </row>
    <row r="322" spans="3:10" ht="15.5" x14ac:dyDescent="0.35">
      <c r="C322" s="59" t="s">
        <v>211</v>
      </c>
      <c r="H322" s="105"/>
    </row>
    <row r="323" spans="3:10" x14ac:dyDescent="0.35">
      <c r="F323" s="49"/>
      <c r="G323" s="49" t="str">
        <f>Pivot!$C$2</f>
        <v>(Alla)</v>
      </c>
      <c r="H323" s="153" t="s">
        <v>433</v>
      </c>
      <c r="I323" s="153"/>
      <c r="J323" s="153"/>
    </row>
    <row r="324" spans="3:10" ht="29" x14ac:dyDescent="0.35">
      <c r="G324" s="52">
        <v>2024</v>
      </c>
      <c r="H324" s="105" t="s">
        <v>302</v>
      </c>
      <c r="I324" s="122" t="s">
        <v>434</v>
      </c>
      <c r="J324" s="122" t="s">
        <v>435</v>
      </c>
    </row>
    <row r="325" spans="3:10" x14ac:dyDescent="0.35">
      <c r="C325" s="50" t="s">
        <v>321</v>
      </c>
      <c r="D325" s="50"/>
      <c r="E325" s="50"/>
      <c r="F325" s="110"/>
      <c r="G325" s="79">
        <f>IFERROR((IF(G$333&gt;6,(GETPIVOTDATA("F20",Pivot!$F$254,"År",2024,"F20",1)),)),)</f>
        <v>6.3324538258575203E-2</v>
      </c>
      <c r="H325" s="106">
        <v>6.3324538258575203E-2</v>
      </c>
      <c r="I325" s="106">
        <v>7.3134328358208961E-2</v>
      </c>
      <c r="J325" s="106">
        <v>4.9250535331905779E-2</v>
      </c>
    </row>
    <row r="326" spans="3:10" x14ac:dyDescent="0.35">
      <c r="C326" s="51">
        <v>2</v>
      </c>
      <c r="D326" s="50"/>
      <c r="E326" s="50"/>
      <c r="F326" s="110"/>
      <c r="G326" s="79">
        <f>IFERROR((IF(G$333&gt;6,(GETPIVOTDATA("F20",Pivot!$F$254,"År",2024,"F20",2)),)),)</f>
        <v>0.32102022867194369</v>
      </c>
      <c r="H326" s="106">
        <v>0.32102022867194369</v>
      </c>
      <c r="I326" s="106">
        <v>0.32985074626865674</v>
      </c>
      <c r="J326" s="106">
        <v>0.30835117773019272</v>
      </c>
    </row>
    <row r="327" spans="3:10" x14ac:dyDescent="0.35">
      <c r="C327" s="51">
        <v>3</v>
      </c>
      <c r="D327" s="50"/>
      <c r="E327" s="50"/>
      <c r="F327" s="110"/>
      <c r="G327" s="79">
        <f>IFERROR((IF(G$333&gt;6,(GETPIVOTDATA("F20",Pivot!$F$254,"År",2024,"F20",3)),)),)</f>
        <v>0.35180299032541779</v>
      </c>
      <c r="H327" s="106">
        <v>0.35180299032541779</v>
      </c>
      <c r="I327" s="106">
        <v>0.33134328358208953</v>
      </c>
      <c r="J327" s="106">
        <v>0.38115631691648821</v>
      </c>
    </row>
    <row r="328" spans="3:10" x14ac:dyDescent="0.35">
      <c r="C328" s="51">
        <v>4</v>
      </c>
      <c r="D328" s="50"/>
      <c r="E328" s="50"/>
      <c r="F328" s="110"/>
      <c r="G328" s="79">
        <f>IFERROR((IF(G$333&gt;6,(GETPIVOTDATA("F20",Pivot!$F$254,"År",2024,"F20",4)),)),)</f>
        <v>0.19525065963060687</v>
      </c>
      <c r="H328" s="106">
        <v>0.19525065963060687</v>
      </c>
      <c r="I328" s="106">
        <v>0.19104477611940299</v>
      </c>
      <c r="J328" s="106">
        <v>0.2012847965738758</v>
      </c>
    </row>
    <row r="329" spans="3:10" x14ac:dyDescent="0.35">
      <c r="C329" s="50" t="s">
        <v>322</v>
      </c>
      <c r="D329" s="50"/>
      <c r="E329" s="50"/>
      <c r="F329" s="110"/>
      <c r="G329" s="79">
        <f>IFERROR((IF(G$333&gt;6,(GETPIVOTDATA("F20",Pivot!$F$254,"År",2024,"F20",5)),)),)</f>
        <v>4.8372911169744945E-2</v>
      </c>
      <c r="H329" s="106">
        <v>4.8372911169744945E-2</v>
      </c>
      <c r="I329" s="106">
        <v>5.2238805970149252E-2</v>
      </c>
      <c r="J329" s="106">
        <v>4.2826552462526764E-2</v>
      </c>
    </row>
    <row r="330" spans="3:10" x14ac:dyDescent="0.35">
      <c r="C330" s="50" t="s">
        <v>323</v>
      </c>
      <c r="D330" s="50"/>
      <c r="E330" s="50"/>
      <c r="F330" s="110"/>
      <c r="G330" s="79">
        <f>IFERROR((IF(G$333&gt;6,(GETPIVOTDATA("F20",Pivot!$F$254,"År",2024,"F20",6)),)),)</f>
        <v>2.0228671943711522E-2</v>
      </c>
      <c r="H330" s="106">
        <v>2.0228671943711522E-2</v>
      </c>
      <c r="I330" s="106">
        <v>2.2388059701492536E-2</v>
      </c>
      <c r="J330" s="106">
        <v>1.7130620985010708E-2</v>
      </c>
    </row>
    <row r="331" spans="3:10" x14ac:dyDescent="0.35">
      <c r="C331" s="50" t="s">
        <v>302</v>
      </c>
      <c r="D331" s="50"/>
      <c r="E331" s="50"/>
      <c r="F331" s="110"/>
      <c r="G331" s="79">
        <f>SUM(G325:G330)</f>
        <v>1</v>
      </c>
      <c r="H331" s="106">
        <v>1</v>
      </c>
      <c r="I331" s="106">
        <v>1</v>
      </c>
      <c r="J331" s="106">
        <v>1</v>
      </c>
    </row>
    <row r="332" spans="3:10" x14ac:dyDescent="0.35">
      <c r="C332" s="50"/>
      <c r="D332" s="50"/>
      <c r="E332" s="50"/>
      <c r="F332" s="50"/>
      <c r="G332" s="53"/>
      <c r="H332" s="107"/>
      <c r="I332" s="107"/>
      <c r="J332" s="107"/>
    </row>
    <row r="333" spans="3:10" x14ac:dyDescent="0.35">
      <c r="C333" s="50" t="s">
        <v>315</v>
      </c>
      <c r="D333" s="50"/>
      <c r="E333" s="50"/>
      <c r="F333" s="111"/>
      <c r="G333" s="80">
        <f>IFERROR((GETPIVOTDATA("F20",Pivot!$B$254,"År",2024)),)</f>
        <v>1137</v>
      </c>
      <c r="H333" s="108">
        <v>1137</v>
      </c>
      <c r="I333" s="108">
        <v>670</v>
      </c>
      <c r="J333" s="108">
        <v>467</v>
      </c>
    </row>
    <row r="334" spans="3:10" x14ac:dyDescent="0.35">
      <c r="H334" s="105"/>
    </row>
    <row r="335" spans="3:10" x14ac:dyDescent="0.35">
      <c r="H335" s="105"/>
    </row>
    <row r="336" spans="3:10" ht="15.5" x14ac:dyDescent="0.35">
      <c r="C336" s="59" t="s">
        <v>212</v>
      </c>
      <c r="H336" s="105"/>
    </row>
    <row r="337" spans="3:10" x14ac:dyDescent="0.35">
      <c r="F337" s="49"/>
      <c r="G337" s="49" t="str">
        <f>Pivot!$C$2</f>
        <v>(Alla)</v>
      </c>
      <c r="H337" s="153" t="s">
        <v>433</v>
      </c>
      <c r="I337" s="153"/>
      <c r="J337" s="153"/>
    </row>
    <row r="338" spans="3:10" ht="29" x14ac:dyDescent="0.35">
      <c r="G338" s="52">
        <v>2024</v>
      </c>
      <c r="H338" s="105" t="s">
        <v>302</v>
      </c>
      <c r="I338" s="122" t="s">
        <v>434</v>
      </c>
      <c r="J338" s="122" t="s">
        <v>435</v>
      </c>
    </row>
    <row r="339" spans="3:10" x14ac:dyDescent="0.35">
      <c r="C339" s="50" t="s">
        <v>328</v>
      </c>
      <c r="D339" s="50"/>
      <c r="E339" s="50"/>
      <c r="F339" s="110"/>
      <c r="G339" s="79">
        <f>IFERROR((IF(G$347&gt;6,(GETPIVOTDATA("F21",Pivot!$F$266,"År",2024,"F21",1)),)),)</f>
        <v>9.1468777484608618E-2</v>
      </c>
      <c r="H339" s="106">
        <v>9.1468777484608618E-2</v>
      </c>
      <c r="I339" s="106">
        <v>0.1</v>
      </c>
      <c r="J339" s="106">
        <v>7.922912205567452E-2</v>
      </c>
    </row>
    <row r="340" spans="3:10" x14ac:dyDescent="0.35">
      <c r="C340" s="51">
        <v>2</v>
      </c>
      <c r="D340" s="50"/>
      <c r="E340" s="50"/>
      <c r="F340" s="110"/>
      <c r="G340" s="79">
        <f>IFERROR((IF(G$347&gt;6,(GETPIVOTDATA("F21",Pivot!$F$266,"År",2024,"F21",2)),)),)</f>
        <v>0.28144239226033424</v>
      </c>
      <c r="H340" s="106">
        <v>0.28144239226033424</v>
      </c>
      <c r="I340" s="106">
        <v>0.28507462686567164</v>
      </c>
      <c r="J340" s="106">
        <v>0.27623126338329762</v>
      </c>
    </row>
    <row r="341" spans="3:10" x14ac:dyDescent="0.35">
      <c r="C341" s="51">
        <v>3</v>
      </c>
      <c r="D341" s="50"/>
      <c r="E341" s="50"/>
      <c r="F341" s="110"/>
      <c r="G341" s="79">
        <f>IFERROR((IF(G$347&gt;6,(GETPIVOTDATA("F21",Pivot!$F$266,"År",2024,"F21",3)),)),)</f>
        <v>0.33245382585751981</v>
      </c>
      <c r="H341" s="106">
        <v>0.33245382585751981</v>
      </c>
      <c r="I341" s="106">
        <v>0.31791044776119404</v>
      </c>
      <c r="J341" s="106">
        <v>0.35331905781584583</v>
      </c>
    </row>
    <row r="342" spans="3:10" x14ac:dyDescent="0.35">
      <c r="C342" s="51">
        <v>4</v>
      </c>
      <c r="D342" s="50"/>
      <c r="E342" s="50"/>
      <c r="F342" s="110"/>
      <c r="G342" s="79">
        <f>IFERROR((IF(G$347&gt;6,(GETPIVOTDATA("F21",Pivot!$F$266,"År",2024,"F21",4)),)),)</f>
        <v>0.20140721196130168</v>
      </c>
      <c r="H342" s="106">
        <v>0.20140721196130168</v>
      </c>
      <c r="I342" s="106">
        <v>0.2</v>
      </c>
      <c r="J342" s="106">
        <v>0.20342612419700215</v>
      </c>
    </row>
    <row r="343" spans="3:10" x14ac:dyDescent="0.35">
      <c r="C343" s="50" t="s">
        <v>329</v>
      </c>
      <c r="D343" s="50"/>
      <c r="E343" s="50"/>
      <c r="F343" s="110"/>
      <c r="G343" s="79">
        <f>IFERROR((IF(G$347&gt;6,(GETPIVOTDATA("F21",Pivot!$F$266,"År",2024,"F21",5)),)),)</f>
        <v>7.036059806508356E-2</v>
      </c>
      <c r="H343" s="106">
        <v>7.036059806508356E-2</v>
      </c>
      <c r="I343" s="106">
        <v>7.3134328358208961E-2</v>
      </c>
      <c r="J343" s="106">
        <v>6.638115631691649E-2</v>
      </c>
    </row>
    <row r="344" spans="3:10" x14ac:dyDescent="0.35">
      <c r="C344" s="50" t="s">
        <v>323</v>
      </c>
      <c r="D344" s="50"/>
      <c r="E344" s="50"/>
      <c r="F344" s="110"/>
      <c r="G344" s="79">
        <f>IFERROR((IF(G$347&gt;6,(GETPIVOTDATA("F21",Pivot!$F$266,"År",2024,"F21",6)),)),)</f>
        <v>2.2867194371152155E-2</v>
      </c>
      <c r="H344" s="106">
        <v>2.2867194371152155E-2</v>
      </c>
      <c r="I344" s="106">
        <v>2.3880597014925373E-2</v>
      </c>
      <c r="J344" s="106">
        <v>2.1413276231263382E-2</v>
      </c>
    </row>
    <row r="345" spans="3:10" x14ac:dyDescent="0.35">
      <c r="C345" s="50" t="s">
        <v>302</v>
      </c>
      <c r="D345" s="50"/>
      <c r="E345" s="50"/>
      <c r="F345" s="110"/>
      <c r="G345" s="79">
        <f>SUM(G339:G344)</f>
        <v>1</v>
      </c>
      <c r="H345" s="106">
        <v>1</v>
      </c>
      <c r="I345" s="106">
        <v>1</v>
      </c>
      <c r="J345" s="106">
        <v>1</v>
      </c>
    </row>
    <row r="346" spans="3:10" x14ac:dyDescent="0.35">
      <c r="C346" s="50"/>
      <c r="D346" s="50"/>
      <c r="E346" s="50"/>
      <c r="F346" s="50"/>
      <c r="G346" s="53"/>
      <c r="H346" s="107"/>
      <c r="I346" s="107"/>
      <c r="J346" s="107"/>
    </row>
    <row r="347" spans="3:10" x14ac:dyDescent="0.35">
      <c r="C347" s="50" t="s">
        <v>315</v>
      </c>
      <c r="D347" s="50"/>
      <c r="E347" s="50"/>
      <c r="F347" s="111"/>
      <c r="G347" s="80">
        <f>IFERROR((GETPIVOTDATA("F21",Pivot!$B$266,"År",2024)),)</f>
        <v>1137</v>
      </c>
      <c r="H347" s="108">
        <v>1137</v>
      </c>
      <c r="I347" s="108">
        <v>670</v>
      </c>
      <c r="J347" s="108">
        <v>467</v>
      </c>
    </row>
    <row r="348" spans="3:10" x14ac:dyDescent="0.35">
      <c r="H348" s="105"/>
    </row>
    <row r="349" spans="3:10" x14ac:dyDescent="0.35">
      <c r="H349" s="105"/>
    </row>
    <row r="350" spans="3:10" ht="18.5" x14ac:dyDescent="0.45">
      <c r="C350" s="55"/>
      <c r="D350" s="54"/>
      <c r="E350" s="54"/>
      <c r="F350" s="54"/>
      <c r="G350" s="54"/>
      <c r="H350" s="109"/>
      <c r="I350" s="109"/>
      <c r="J350" s="109"/>
    </row>
    <row r="351" spans="3:10" ht="18.5" x14ac:dyDescent="0.45">
      <c r="C351" s="56" t="s">
        <v>338</v>
      </c>
      <c r="D351" s="54"/>
      <c r="E351" s="54"/>
      <c r="F351" s="54"/>
      <c r="G351" s="54"/>
      <c r="H351" s="109"/>
      <c r="I351" s="109"/>
      <c r="J351" s="109"/>
    </row>
    <row r="352" spans="3:10" x14ac:dyDescent="0.35">
      <c r="H352" s="105"/>
    </row>
    <row r="353" spans="3:10" x14ac:dyDescent="0.35">
      <c r="H353" s="105"/>
    </row>
    <row r="354" spans="3:10" ht="15.5" x14ac:dyDescent="0.35">
      <c r="C354" s="59" t="s">
        <v>213</v>
      </c>
      <c r="H354" s="105"/>
    </row>
    <row r="355" spans="3:10" x14ac:dyDescent="0.35">
      <c r="F355" s="49"/>
      <c r="G355" s="49" t="str">
        <f>Pivot!$C$2</f>
        <v>(Alla)</v>
      </c>
      <c r="H355" s="153" t="s">
        <v>433</v>
      </c>
      <c r="I355" s="153"/>
      <c r="J355" s="153"/>
    </row>
    <row r="356" spans="3:10" ht="29" x14ac:dyDescent="0.35">
      <c r="G356" s="52">
        <v>2024</v>
      </c>
      <c r="H356" s="105" t="s">
        <v>302</v>
      </c>
      <c r="I356" s="122" t="s">
        <v>434</v>
      </c>
      <c r="J356" s="122" t="s">
        <v>435</v>
      </c>
    </row>
    <row r="357" spans="3:10" x14ac:dyDescent="0.35">
      <c r="C357" s="50" t="s">
        <v>328</v>
      </c>
      <c r="D357" s="50"/>
      <c r="E357" s="50"/>
      <c r="F357" s="110"/>
      <c r="G357" s="79">
        <f>IFERROR((IF(G$365&gt;6,(GETPIVOTDATA("F22",Pivot!$F$278,"År",2024,"F22",1)),)),)</f>
        <v>0.59630606860158308</v>
      </c>
      <c r="H357" s="106">
        <v>0.59630606860158308</v>
      </c>
      <c r="I357" s="106">
        <v>0.59253731343283578</v>
      </c>
      <c r="J357" s="106">
        <v>0.60171306209850106</v>
      </c>
    </row>
    <row r="358" spans="3:10" x14ac:dyDescent="0.35">
      <c r="C358" s="51">
        <v>2</v>
      </c>
      <c r="D358" s="50"/>
      <c r="E358" s="50"/>
      <c r="F358" s="110"/>
      <c r="G358" s="79">
        <f>IFERROR((IF(G$365&gt;6,(GETPIVOTDATA("F22",Pivot!$F$278,"År",2024,"F22",2)),)),)</f>
        <v>0.20668425681618294</v>
      </c>
      <c r="H358" s="106">
        <v>0.20668425681618294</v>
      </c>
      <c r="I358" s="106">
        <v>0.21044776119402986</v>
      </c>
      <c r="J358" s="106">
        <v>0.2012847965738758</v>
      </c>
    </row>
    <row r="359" spans="3:10" x14ac:dyDescent="0.35">
      <c r="C359" s="51">
        <v>3</v>
      </c>
      <c r="D359" s="50"/>
      <c r="E359" s="50"/>
      <c r="F359" s="110"/>
      <c r="G359" s="79">
        <f>IFERROR((IF(G$365&gt;6,(GETPIVOTDATA("F22",Pivot!$F$278,"År",2024,"F22",3)),)),)</f>
        <v>9.674582233948989E-2</v>
      </c>
      <c r="H359" s="106">
        <v>9.674582233948989E-2</v>
      </c>
      <c r="I359" s="106">
        <v>8.9552238805970144E-2</v>
      </c>
      <c r="J359" s="106">
        <v>0.10706638115631692</v>
      </c>
    </row>
    <row r="360" spans="3:10" x14ac:dyDescent="0.35">
      <c r="C360" s="51">
        <v>4</v>
      </c>
      <c r="D360" s="50"/>
      <c r="E360" s="50"/>
      <c r="F360" s="110"/>
      <c r="G360" s="79">
        <f>IFERROR((IF(G$365&gt;6,(GETPIVOTDATA("F22",Pivot!$F$278,"År",2024,"F22",4)),)),)</f>
        <v>3.6939313984168866E-2</v>
      </c>
      <c r="H360" s="106">
        <v>3.6939313984168866E-2</v>
      </c>
      <c r="I360" s="106">
        <v>3.7313432835820892E-2</v>
      </c>
      <c r="J360" s="106">
        <v>3.6402569593147749E-2</v>
      </c>
    </row>
    <row r="361" spans="3:10" x14ac:dyDescent="0.35">
      <c r="C361" s="50" t="s">
        <v>329</v>
      </c>
      <c r="D361" s="50"/>
      <c r="E361" s="50"/>
      <c r="F361" s="110"/>
      <c r="G361" s="79">
        <f>IFERROR((IF(G$365&gt;6,(GETPIVOTDATA("F22",Pivot!$F$278,"År",2024,"F22",5)),)),)</f>
        <v>2.9903254177660508E-2</v>
      </c>
      <c r="H361" s="106">
        <v>2.9903254177660508E-2</v>
      </c>
      <c r="I361" s="106">
        <v>3.4328358208955224E-2</v>
      </c>
      <c r="J361" s="106">
        <v>2.3554603854389723E-2</v>
      </c>
    </row>
    <row r="362" spans="3:10" x14ac:dyDescent="0.35">
      <c r="C362" s="50" t="s">
        <v>323</v>
      </c>
      <c r="D362" s="50"/>
      <c r="E362" s="50"/>
      <c r="F362" s="110"/>
      <c r="G362" s="79">
        <f>IFERROR((IF(G$365&gt;6,(GETPIVOTDATA("F22",Pivot!$F$278,"År",2024,"F22",6)),)),)</f>
        <v>3.3421284080914687E-2</v>
      </c>
      <c r="H362" s="106">
        <v>3.3421284080914687E-2</v>
      </c>
      <c r="I362" s="106">
        <v>3.5820895522388062E-2</v>
      </c>
      <c r="J362" s="106">
        <v>2.9978586723768737E-2</v>
      </c>
    </row>
    <row r="363" spans="3:10" x14ac:dyDescent="0.35">
      <c r="C363" s="50" t="s">
        <v>302</v>
      </c>
      <c r="D363" s="50"/>
      <c r="E363" s="50"/>
      <c r="F363" s="110"/>
      <c r="G363" s="79">
        <f>SUM(G357:G362)</f>
        <v>1</v>
      </c>
      <c r="H363" s="106">
        <v>1</v>
      </c>
      <c r="I363" s="106">
        <v>1</v>
      </c>
      <c r="J363" s="106">
        <v>1</v>
      </c>
    </row>
    <row r="364" spans="3:10" x14ac:dyDescent="0.35">
      <c r="C364" s="50"/>
      <c r="D364" s="50"/>
      <c r="E364" s="50"/>
      <c r="F364" s="50"/>
      <c r="G364" s="53"/>
      <c r="H364" s="107"/>
      <c r="I364" s="107"/>
      <c r="J364" s="107"/>
    </row>
    <row r="365" spans="3:10" x14ac:dyDescent="0.35">
      <c r="C365" s="50" t="s">
        <v>315</v>
      </c>
      <c r="D365" s="50"/>
      <c r="E365" s="50"/>
      <c r="F365" s="111"/>
      <c r="G365" s="80">
        <f>IFERROR((GETPIVOTDATA("F22",Pivot!$B$278,"År",2024)),)</f>
        <v>1137</v>
      </c>
      <c r="H365" s="108">
        <v>1137</v>
      </c>
      <c r="I365" s="108">
        <v>670</v>
      </c>
      <c r="J365" s="108">
        <v>467</v>
      </c>
    </row>
    <row r="366" spans="3:10" x14ac:dyDescent="0.35">
      <c r="H366" s="105"/>
    </row>
    <row r="367" spans="3:10" x14ac:dyDescent="0.35">
      <c r="H367" s="105"/>
    </row>
    <row r="368" spans="3:10" ht="15.5" x14ac:dyDescent="0.35">
      <c r="C368" s="59" t="s">
        <v>214</v>
      </c>
      <c r="H368" s="105"/>
    </row>
    <row r="369" spans="3:10" x14ac:dyDescent="0.35">
      <c r="F369" s="49"/>
      <c r="G369" s="49" t="str">
        <f>Pivot!$C$2</f>
        <v>(Alla)</v>
      </c>
      <c r="H369" s="153" t="s">
        <v>433</v>
      </c>
      <c r="I369" s="153"/>
      <c r="J369" s="153"/>
    </row>
    <row r="370" spans="3:10" ht="29" x14ac:dyDescent="0.35">
      <c r="G370" s="52">
        <v>2024</v>
      </c>
      <c r="H370" s="105" t="s">
        <v>302</v>
      </c>
      <c r="I370" s="122" t="s">
        <v>434</v>
      </c>
      <c r="J370" s="122" t="s">
        <v>435</v>
      </c>
    </row>
    <row r="371" spans="3:10" x14ac:dyDescent="0.35">
      <c r="C371" s="50" t="s">
        <v>328</v>
      </c>
      <c r="D371" s="50"/>
      <c r="E371" s="50"/>
      <c r="F371" s="110"/>
      <c r="G371" s="79">
        <f>IFERROR((IF(G$379&gt;6,(GETPIVOTDATA("F23",Pivot!$F$290,"År",2024,"F23",1)),)),)</f>
        <v>0.69653948535936117</v>
      </c>
      <c r="H371" s="106">
        <v>0.69653948535936117</v>
      </c>
      <c r="I371" s="106">
        <v>0.72222222222222221</v>
      </c>
      <c r="J371" s="106">
        <v>0.65943600867678964</v>
      </c>
    </row>
    <row r="372" spans="3:10" x14ac:dyDescent="0.35">
      <c r="C372" s="51">
        <v>2</v>
      </c>
      <c r="D372" s="50"/>
      <c r="E372" s="50"/>
      <c r="F372" s="110"/>
      <c r="G372" s="79">
        <f>IFERROR((IF(G$379&gt;6,(GETPIVOTDATA("F23",Pivot!$F$290,"År",2024,"F23",2)),)),)</f>
        <v>0.14729370008873113</v>
      </c>
      <c r="H372" s="106">
        <v>0.14729370008873113</v>
      </c>
      <c r="I372" s="106">
        <v>0.12612612612612611</v>
      </c>
      <c r="J372" s="106">
        <v>0.17787418655097614</v>
      </c>
    </row>
    <row r="373" spans="3:10" x14ac:dyDescent="0.35">
      <c r="C373" s="51">
        <v>3</v>
      </c>
      <c r="D373" s="50"/>
      <c r="E373" s="50"/>
      <c r="F373" s="110"/>
      <c r="G373" s="79">
        <f>IFERROR((IF(G$379&gt;6,(GETPIVOTDATA("F23",Pivot!$F$290,"År",2024,"F23",3)),)),)</f>
        <v>7.2759538598047915E-2</v>
      </c>
      <c r="H373" s="106">
        <v>7.2759538598047915E-2</v>
      </c>
      <c r="I373" s="106">
        <v>6.7567567567567571E-2</v>
      </c>
      <c r="J373" s="106">
        <v>8.0260303687635579E-2</v>
      </c>
    </row>
    <row r="374" spans="3:10" x14ac:dyDescent="0.35">
      <c r="C374" s="51">
        <v>4</v>
      </c>
      <c r="D374" s="50"/>
      <c r="E374" s="50"/>
      <c r="F374" s="110"/>
      <c r="G374" s="79">
        <f>IFERROR((IF(G$379&gt;6,(GETPIVOTDATA("F23",Pivot!$F$290,"År",2024,"F23",4)),)),)</f>
        <v>1.8633540372670808E-2</v>
      </c>
      <c r="H374" s="106">
        <v>1.8633540372670808E-2</v>
      </c>
      <c r="I374" s="106">
        <v>1.0510510510510511E-2</v>
      </c>
      <c r="J374" s="106">
        <v>3.0368763557483729E-2</v>
      </c>
    </row>
    <row r="375" spans="3:10" x14ac:dyDescent="0.35">
      <c r="C375" s="50" t="s">
        <v>329</v>
      </c>
      <c r="D375" s="50"/>
      <c r="E375" s="50"/>
      <c r="F375" s="110"/>
      <c r="G375" s="79">
        <f>IFERROR((IF(G$379&gt;6,(GETPIVOTDATA("F23",Pivot!$F$290,"År",2024,"F23",5)),)),)</f>
        <v>3.6379769299023958E-2</v>
      </c>
      <c r="H375" s="106">
        <v>3.6379769299023958E-2</v>
      </c>
      <c r="I375" s="106">
        <v>4.0540540540540543E-2</v>
      </c>
      <c r="J375" s="106">
        <v>3.0368763557483729E-2</v>
      </c>
    </row>
    <row r="376" spans="3:10" x14ac:dyDescent="0.35">
      <c r="C376" s="50" t="s">
        <v>323</v>
      </c>
      <c r="D376" s="50"/>
      <c r="E376" s="50"/>
      <c r="F376" s="110"/>
      <c r="G376" s="79">
        <f>IFERROR((IF(G$379&gt;6,(GETPIVOTDATA("F23",Pivot!$F$290,"År",2024,"F23",6)),)),)</f>
        <v>2.8393966282165041E-2</v>
      </c>
      <c r="H376" s="106">
        <v>2.8393966282165041E-2</v>
      </c>
      <c r="I376" s="106">
        <v>3.3033033033033031E-2</v>
      </c>
      <c r="J376" s="106">
        <v>2.1691973969631236E-2</v>
      </c>
    </row>
    <row r="377" spans="3:10" x14ac:dyDescent="0.35">
      <c r="C377" s="50" t="s">
        <v>302</v>
      </c>
      <c r="D377" s="50"/>
      <c r="E377" s="50"/>
      <c r="F377" s="110"/>
      <c r="G377" s="79">
        <f>SUM(G371:G376)</f>
        <v>1</v>
      </c>
      <c r="H377" s="106">
        <v>1</v>
      </c>
      <c r="I377" s="106">
        <v>1</v>
      </c>
      <c r="J377" s="106">
        <v>1</v>
      </c>
    </row>
    <row r="378" spans="3:10" x14ac:dyDescent="0.35">
      <c r="C378" s="50"/>
      <c r="D378" s="50"/>
      <c r="E378" s="50"/>
      <c r="F378" s="50"/>
      <c r="G378" s="53"/>
      <c r="H378" s="107"/>
      <c r="I378" s="107"/>
      <c r="J378" s="107"/>
    </row>
    <row r="379" spans="3:10" x14ac:dyDescent="0.35">
      <c r="C379" s="50" t="s">
        <v>315</v>
      </c>
      <c r="D379" s="50"/>
      <c r="E379" s="50"/>
      <c r="F379" s="111"/>
      <c r="G379" s="80">
        <f>IFERROR((GETPIVOTDATA("F23",Pivot!$B$290,"År",2024)),)</f>
        <v>1127</v>
      </c>
      <c r="H379" s="108">
        <v>1127</v>
      </c>
      <c r="I379" s="108">
        <v>666</v>
      </c>
      <c r="J379" s="108">
        <v>461</v>
      </c>
    </row>
    <row r="380" spans="3:10" x14ac:dyDescent="0.35">
      <c r="H380" s="105"/>
    </row>
    <row r="381" spans="3:10" x14ac:dyDescent="0.35">
      <c r="H381" s="105"/>
    </row>
    <row r="382" spans="3:10" ht="15.5" x14ac:dyDescent="0.35">
      <c r="C382" s="59" t="s">
        <v>215</v>
      </c>
      <c r="H382" s="105"/>
    </row>
    <row r="383" spans="3:10" x14ac:dyDescent="0.35">
      <c r="F383" s="49"/>
      <c r="G383" s="49" t="str">
        <f>Pivot!$C$2</f>
        <v>(Alla)</v>
      </c>
      <c r="H383" s="153" t="s">
        <v>433</v>
      </c>
      <c r="I383" s="153"/>
      <c r="J383" s="153"/>
    </row>
    <row r="384" spans="3:10" ht="29" x14ac:dyDescent="0.35">
      <c r="G384" s="52">
        <v>2024</v>
      </c>
      <c r="H384" s="105" t="s">
        <v>302</v>
      </c>
      <c r="I384" s="122" t="s">
        <v>434</v>
      </c>
      <c r="J384" s="122" t="s">
        <v>435</v>
      </c>
    </row>
    <row r="385" spans="3:10" x14ac:dyDescent="0.35">
      <c r="C385" s="50" t="s">
        <v>316</v>
      </c>
      <c r="D385" s="50"/>
      <c r="E385" s="50"/>
      <c r="F385" s="110"/>
      <c r="G385" s="79">
        <f>IFERROR((IF(G$392&gt;6,(GETPIVOTDATA("F24",Pivot!$F$302,"År",2024,"F24",1)),)),)</f>
        <v>0.3674008810572687</v>
      </c>
      <c r="H385" s="106">
        <v>0.3674008810572687</v>
      </c>
      <c r="I385" s="106">
        <v>0.3652694610778443</v>
      </c>
      <c r="J385" s="106">
        <v>0.37044967880085655</v>
      </c>
    </row>
    <row r="386" spans="3:10" x14ac:dyDescent="0.35">
      <c r="C386" s="51">
        <v>2</v>
      </c>
      <c r="D386" s="50"/>
      <c r="E386" s="50"/>
      <c r="F386" s="110"/>
      <c r="G386" s="79">
        <f>IFERROR((IF(G$392&gt;6,(GETPIVOTDATA("F24",Pivot!$F$302,"År",2024,"F24",2)),)),)</f>
        <v>0.3656387665198238</v>
      </c>
      <c r="H386" s="106">
        <v>0.3656387665198238</v>
      </c>
      <c r="I386" s="106">
        <v>0.37574850299401197</v>
      </c>
      <c r="J386" s="106">
        <v>0.35117773019271947</v>
      </c>
    </row>
    <row r="387" spans="3:10" x14ac:dyDescent="0.35">
      <c r="C387" s="51">
        <v>3</v>
      </c>
      <c r="D387" s="50"/>
      <c r="E387" s="50"/>
      <c r="F387" s="110"/>
      <c r="G387" s="79">
        <f>IFERROR((IF(G$392&gt;6,(GETPIVOTDATA("F24",Pivot!$F$302,"År",2024,"F24",3)),)),)</f>
        <v>0.18325991189427313</v>
      </c>
      <c r="H387" s="106">
        <v>0.18325991189427313</v>
      </c>
      <c r="I387" s="106">
        <v>0.16167664670658682</v>
      </c>
      <c r="J387" s="106">
        <v>0.21413276231263384</v>
      </c>
    </row>
    <row r="388" spans="3:10" ht="13.5" customHeight="1" x14ac:dyDescent="0.35">
      <c r="C388" s="50" t="s">
        <v>317</v>
      </c>
      <c r="D388" s="50"/>
      <c r="E388" s="50"/>
      <c r="F388" s="110"/>
      <c r="G388" s="79">
        <f>IFERROR((IF(G$392&gt;6,(GETPIVOTDATA("F24",Pivot!$F$302,"År",2024,"F24",4)),)),)</f>
        <v>5.1982378854625554E-2</v>
      </c>
      <c r="H388" s="106">
        <v>5.1982378854625554E-2</v>
      </c>
      <c r="I388" s="106">
        <v>6.2874251497005984E-2</v>
      </c>
      <c r="J388" s="106">
        <v>3.6402569593147749E-2</v>
      </c>
    </row>
    <row r="389" spans="3:10" x14ac:dyDescent="0.35">
      <c r="C389" s="50" t="s">
        <v>318</v>
      </c>
      <c r="D389" s="50"/>
      <c r="E389" s="50"/>
      <c r="F389" s="110"/>
      <c r="G389" s="79">
        <f>IFERROR((IF(G$392&gt;6,(GETPIVOTDATA("F24",Pivot!$F$302,"År",2024,"F24",5)),)),)</f>
        <v>3.1718061674008813E-2</v>
      </c>
      <c r="H389" s="106">
        <v>3.1718061674008813E-2</v>
      </c>
      <c r="I389" s="106">
        <v>3.4431137724550899E-2</v>
      </c>
      <c r="J389" s="106">
        <v>2.7837259100642397E-2</v>
      </c>
    </row>
    <row r="390" spans="3:10" x14ac:dyDescent="0.35">
      <c r="C390" s="50" t="s">
        <v>302</v>
      </c>
      <c r="D390" s="50"/>
      <c r="E390" s="50"/>
      <c r="F390" s="110"/>
      <c r="G390" s="79">
        <f>SUM(G385:G389)</f>
        <v>1</v>
      </c>
      <c r="H390" s="106">
        <v>1</v>
      </c>
      <c r="I390" s="106">
        <v>0.99999999999999989</v>
      </c>
      <c r="J390" s="106">
        <v>1</v>
      </c>
    </row>
    <row r="391" spans="3:10" x14ac:dyDescent="0.35">
      <c r="C391" s="50"/>
      <c r="D391" s="50"/>
      <c r="E391" s="50"/>
      <c r="F391" s="50"/>
      <c r="G391" s="53"/>
      <c r="H391" s="107"/>
      <c r="I391" s="107"/>
      <c r="J391" s="107"/>
    </row>
    <row r="392" spans="3:10" x14ac:dyDescent="0.35">
      <c r="C392" s="50" t="s">
        <v>315</v>
      </c>
      <c r="D392" s="50"/>
      <c r="E392" s="50"/>
      <c r="F392" s="111"/>
      <c r="G392" s="80">
        <f>IFERROR((GETPIVOTDATA("F24",Pivot!$B$302,"År",2024)),)</f>
        <v>1135</v>
      </c>
      <c r="H392" s="108">
        <v>1135</v>
      </c>
      <c r="I392" s="108">
        <v>668</v>
      </c>
      <c r="J392" s="108">
        <v>467</v>
      </c>
    </row>
    <row r="393" spans="3:10" x14ac:dyDescent="0.35">
      <c r="H393" s="105"/>
    </row>
    <row r="394" spans="3:10" x14ac:dyDescent="0.35">
      <c r="H394" s="105"/>
    </row>
    <row r="395" spans="3:10" ht="15.5" x14ac:dyDescent="0.35">
      <c r="C395" s="59" t="s">
        <v>208</v>
      </c>
      <c r="H395" s="105"/>
    </row>
    <row r="396" spans="3:10" x14ac:dyDescent="0.35">
      <c r="F396" s="49"/>
      <c r="G396" s="49" t="str">
        <f>Pivot!$C$2</f>
        <v>(Alla)</v>
      </c>
      <c r="H396" s="153" t="s">
        <v>433</v>
      </c>
      <c r="I396" s="153"/>
      <c r="J396" s="153"/>
    </row>
    <row r="397" spans="3:10" ht="29" x14ac:dyDescent="0.35">
      <c r="G397" s="52">
        <v>2024</v>
      </c>
      <c r="H397" s="105" t="s">
        <v>302</v>
      </c>
      <c r="I397" s="122" t="s">
        <v>434</v>
      </c>
      <c r="J397" s="122" t="s">
        <v>435</v>
      </c>
    </row>
    <row r="398" spans="3:10" x14ac:dyDescent="0.35">
      <c r="C398" s="50" t="s">
        <v>316</v>
      </c>
      <c r="D398" s="50"/>
      <c r="E398" s="50"/>
      <c r="F398" s="110"/>
      <c r="G398" s="79">
        <f>IFERROR((IF(G$405&gt;6,(GETPIVOTDATA("F25",Pivot!$F$314,"År",2024,"F25",1)),)),)</f>
        <v>0.38632326820603907</v>
      </c>
      <c r="H398" s="106">
        <v>0.38632326820603907</v>
      </c>
      <c r="I398" s="106">
        <v>0.39371257485029942</v>
      </c>
      <c r="J398" s="106">
        <v>0.37554585152838427</v>
      </c>
    </row>
    <row r="399" spans="3:10" x14ac:dyDescent="0.35">
      <c r="C399" s="51">
        <v>2</v>
      </c>
      <c r="D399" s="50"/>
      <c r="E399" s="50"/>
      <c r="F399" s="110"/>
      <c r="G399" s="79">
        <f>IFERROR((IF(G$405&gt;6,(GETPIVOTDATA("F25",Pivot!$F$314,"År",2024,"F25",2)),)),)</f>
        <v>0.28774422735346361</v>
      </c>
      <c r="H399" s="106">
        <v>0.28774422735346361</v>
      </c>
      <c r="I399" s="106">
        <v>0.29191616766467066</v>
      </c>
      <c r="J399" s="106">
        <v>0.2816593886462882</v>
      </c>
    </row>
    <row r="400" spans="3:10" x14ac:dyDescent="0.35">
      <c r="C400" s="51">
        <v>3</v>
      </c>
      <c r="D400" s="50"/>
      <c r="E400" s="50"/>
      <c r="F400" s="110"/>
      <c r="G400" s="79">
        <f>IFERROR((IF(G$405&gt;6,(GETPIVOTDATA("F25",Pivot!$F$314,"År",2024,"F25",3)),)),)</f>
        <v>0.20159857904085257</v>
      </c>
      <c r="H400" s="106">
        <v>0.20159857904085257</v>
      </c>
      <c r="I400" s="106">
        <v>0.19461077844311378</v>
      </c>
      <c r="J400" s="106">
        <v>0.21179039301310043</v>
      </c>
    </row>
    <row r="401" spans="3:14" x14ac:dyDescent="0.35">
      <c r="C401" s="50" t="s">
        <v>317</v>
      </c>
      <c r="D401" s="50"/>
      <c r="E401" s="50"/>
      <c r="F401" s="110"/>
      <c r="G401" s="79">
        <f>IFERROR((IF(G$405&gt;6,(GETPIVOTDATA("F25",Pivot!$F$314,"År",2024,"F25",4)),)),)</f>
        <v>8.9698046181172289E-2</v>
      </c>
      <c r="H401" s="106">
        <v>8.9698046181172289E-2</v>
      </c>
      <c r="I401" s="106">
        <v>8.3832335329341312E-2</v>
      </c>
      <c r="J401" s="106">
        <v>9.8253275109170299E-2</v>
      </c>
    </row>
    <row r="402" spans="3:14" x14ac:dyDescent="0.35">
      <c r="C402" s="50" t="s">
        <v>318</v>
      </c>
      <c r="D402" s="50"/>
      <c r="E402" s="50"/>
      <c r="F402" s="110"/>
      <c r="G402" s="79">
        <f>IFERROR((IF(G$405&gt;6,(GETPIVOTDATA("F25",Pivot!$F$314,"År",2024,"F25",5)),)),)</f>
        <v>3.4635879218472471E-2</v>
      </c>
      <c r="H402" s="106">
        <v>3.4635879218472471E-2</v>
      </c>
      <c r="I402" s="106">
        <v>3.5928143712574849E-2</v>
      </c>
      <c r="J402" s="106">
        <v>3.2751091703056769E-2</v>
      </c>
    </row>
    <row r="403" spans="3:14" x14ac:dyDescent="0.35">
      <c r="C403" s="50" t="s">
        <v>302</v>
      </c>
      <c r="D403" s="50"/>
      <c r="E403" s="50"/>
      <c r="F403" s="110"/>
      <c r="G403" s="79">
        <f>SUM(G398:G402)</f>
        <v>1</v>
      </c>
      <c r="H403" s="106">
        <v>1</v>
      </c>
      <c r="I403" s="106">
        <v>1</v>
      </c>
      <c r="J403" s="106">
        <v>0.99999999999999989</v>
      </c>
    </row>
    <row r="404" spans="3:14" x14ac:dyDescent="0.35">
      <c r="C404" s="50"/>
      <c r="D404" s="50"/>
      <c r="E404" s="50"/>
      <c r="F404" s="50"/>
      <c r="G404" s="53"/>
      <c r="H404" s="107"/>
      <c r="I404" s="107"/>
      <c r="J404" s="107"/>
    </row>
    <row r="405" spans="3:14" x14ac:dyDescent="0.35">
      <c r="C405" s="50" t="s">
        <v>315</v>
      </c>
      <c r="D405" s="50"/>
      <c r="E405" s="50"/>
      <c r="F405" s="111"/>
      <c r="G405" s="80">
        <f>IFERROR((GETPIVOTDATA("F25",Pivot!$B$314,"År",2024)),)</f>
        <v>1126</v>
      </c>
      <c r="H405" s="108">
        <v>1126</v>
      </c>
      <c r="I405" s="108">
        <v>668</v>
      </c>
      <c r="J405" s="108">
        <v>458</v>
      </c>
    </row>
    <row r="406" spans="3:14" x14ac:dyDescent="0.35">
      <c r="H406" s="105"/>
    </row>
    <row r="407" spans="3:14" x14ac:dyDescent="0.35">
      <c r="H407" s="105"/>
    </row>
    <row r="408" spans="3:14" ht="18.5" x14ac:dyDescent="0.45">
      <c r="C408" s="55"/>
      <c r="D408" s="54"/>
      <c r="E408" s="54"/>
      <c r="F408" s="54"/>
      <c r="G408" s="54"/>
      <c r="H408" s="109"/>
      <c r="I408" s="109"/>
      <c r="J408" s="109"/>
    </row>
    <row r="409" spans="3:14" ht="18.5" x14ac:dyDescent="0.45">
      <c r="C409" s="56" t="s">
        <v>344</v>
      </c>
      <c r="D409" s="54"/>
      <c r="E409" s="54"/>
      <c r="F409" s="54"/>
      <c r="G409" s="54"/>
      <c r="H409" s="109"/>
      <c r="I409" s="109"/>
      <c r="J409" s="109"/>
    </row>
    <row r="410" spans="3:14" x14ac:dyDescent="0.35">
      <c r="H410" s="105"/>
    </row>
    <row r="411" spans="3:14" x14ac:dyDescent="0.35">
      <c r="H411" s="105"/>
    </row>
    <row r="412" spans="3:14" ht="15.5" x14ac:dyDescent="0.35">
      <c r="C412" s="59" t="s">
        <v>216</v>
      </c>
      <c r="H412" s="105"/>
    </row>
    <row r="413" spans="3:14" x14ac:dyDescent="0.35">
      <c r="F413" s="49"/>
      <c r="G413" s="49" t="str">
        <f>Pivot!$C$2</f>
        <v>(Alla)</v>
      </c>
      <c r="H413" s="153" t="s">
        <v>433</v>
      </c>
      <c r="I413" s="153"/>
      <c r="J413" s="153"/>
    </row>
    <row r="414" spans="3:14" ht="29" x14ac:dyDescent="0.35">
      <c r="G414" s="52">
        <v>2024</v>
      </c>
      <c r="H414" s="105" t="s">
        <v>302</v>
      </c>
      <c r="I414" s="122" t="s">
        <v>434</v>
      </c>
      <c r="J414" s="122" t="s">
        <v>435</v>
      </c>
    </row>
    <row r="415" spans="3:14" ht="15.5" x14ac:dyDescent="0.35">
      <c r="C415" s="50" t="s">
        <v>316</v>
      </c>
      <c r="D415" s="50"/>
      <c r="E415" s="50"/>
      <c r="F415" s="110"/>
      <c r="G415" s="79">
        <f>IFERROR((IF(G$422&gt;6,(GETPIVOTDATA("F26",Pivot!$F$326,"År",2024,"F26",1)),)),)</f>
        <v>0.17326297273526825</v>
      </c>
      <c r="H415" s="106">
        <v>0.17326297273526825</v>
      </c>
      <c r="I415" s="106">
        <v>0.17638266068759342</v>
      </c>
      <c r="J415" s="106">
        <v>0.16880341880341881</v>
      </c>
      <c r="N415" s="59"/>
    </row>
    <row r="416" spans="3:14" x14ac:dyDescent="0.35">
      <c r="C416" s="51">
        <v>2</v>
      </c>
      <c r="D416" s="50"/>
      <c r="E416" s="50"/>
      <c r="F416" s="110"/>
      <c r="G416" s="79">
        <f>IFERROR((IF(G$422&gt;6,(GETPIVOTDATA("F26",Pivot!$F$326,"År",2024,"F26",2)),)),)</f>
        <v>0.32014072119613018</v>
      </c>
      <c r="H416" s="106">
        <v>0.32014072119613018</v>
      </c>
      <c r="I416" s="106">
        <v>0.2914798206278027</v>
      </c>
      <c r="J416" s="106">
        <v>0.3611111111111111</v>
      </c>
    </row>
    <row r="417" spans="3:10" x14ac:dyDescent="0.35">
      <c r="C417" s="51">
        <v>3</v>
      </c>
      <c r="D417" s="50"/>
      <c r="E417" s="50"/>
      <c r="F417" s="110"/>
      <c r="G417" s="79">
        <f>IFERROR((IF(G$422&gt;6,(GETPIVOTDATA("F26",Pivot!$F$326,"År",2024,"F26",3)),)),)</f>
        <v>0.27704485488126651</v>
      </c>
      <c r="H417" s="106">
        <v>0.27704485488126651</v>
      </c>
      <c r="I417" s="106">
        <v>0.28400597907324365</v>
      </c>
      <c r="J417" s="106">
        <v>0.26709401709401709</v>
      </c>
    </row>
    <row r="418" spans="3:10" x14ac:dyDescent="0.35">
      <c r="C418" s="50" t="s">
        <v>317</v>
      </c>
      <c r="D418" s="50"/>
      <c r="E418" s="50"/>
      <c r="F418" s="110"/>
      <c r="G418" s="79">
        <f>IFERROR((IF(G$422&gt;6,(GETPIVOTDATA("F26",Pivot!$F$326,"År",2024,"F26",4)),)),)</f>
        <v>0.13984168865435356</v>
      </c>
      <c r="H418" s="106">
        <v>0.13984168865435356</v>
      </c>
      <c r="I418" s="106">
        <v>0.14200298953662183</v>
      </c>
      <c r="J418" s="106">
        <v>0.13675213675213677</v>
      </c>
    </row>
    <row r="419" spans="3:10" x14ac:dyDescent="0.35">
      <c r="C419" s="50" t="s">
        <v>318</v>
      </c>
      <c r="D419" s="50"/>
      <c r="E419" s="50"/>
      <c r="F419" s="110"/>
      <c r="G419" s="79">
        <f>IFERROR((IF(G$422&gt;6,(GETPIVOTDATA("F26",Pivot!$F$326,"År",2024,"F26",5)),)),)</f>
        <v>8.9709762532981532E-2</v>
      </c>
      <c r="H419" s="106">
        <v>8.9709762532981532E-2</v>
      </c>
      <c r="I419" s="106">
        <v>0.10612855007473841</v>
      </c>
      <c r="J419" s="106">
        <v>6.623931623931624E-2</v>
      </c>
    </row>
    <row r="420" spans="3:10" x14ac:dyDescent="0.35">
      <c r="C420" s="50" t="s">
        <v>302</v>
      </c>
      <c r="D420" s="50"/>
      <c r="E420" s="50"/>
      <c r="F420" s="110"/>
      <c r="G420" s="79">
        <f>SUM(G415:G419)</f>
        <v>1</v>
      </c>
      <c r="H420" s="106">
        <v>1</v>
      </c>
      <c r="I420" s="106">
        <v>1</v>
      </c>
      <c r="J420" s="106">
        <v>1</v>
      </c>
    </row>
    <row r="421" spans="3:10" x14ac:dyDescent="0.35">
      <c r="C421" s="50"/>
      <c r="D421" s="50"/>
      <c r="E421" s="50"/>
      <c r="F421" s="50"/>
      <c r="G421" s="53"/>
      <c r="H421" s="107"/>
      <c r="I421" s="107"/>
      <c r="J421" s="107"/>
    </row>
    <row r="422" spans="3:10" x14ac:dyDescent="0.35">
      <c r="C422" s="50" t="s">
        <v>315</v>
      </c>
      <c r="D422" s="50"/>
      <c r="E422" s="50"/>
      <c r="F422" s="111"/>
      <c r="G422" s="80">
        <f>IFERROR((GETPIVOTDATA("F26",Pivot!$B$326,"År",2024)),)</f>
        <v>1137</v>
      </c>
      <c r="H422" s="108">
        <v>1137</v>
      </c>
      <c r="I422" s="108">
        <v>669</v>
      </c>
      <c r="J422" s="108">
        <v>468</v>
      </c>
    </row>
    <row r="423" spans="3:10" x14ac:dyDescent="0.35">
      <c r="H423" s="105"/>
    </row>
    <row r="424" spans="3:10" x14ac:dyDescent="0.35">
      <c r="H424" s="105"/>
    </row>
    <row r="425" spans="3:10" ht="15.5" x14ac:dyDescent="0.35">
      <c r="C425" s="59" t="s">
        <v>217</v>
      </c>
      <c r="H425" s="105"/>
    </row>
    <row r="426" spans="3:10" x14ac:dyDescent="0.35">
      <c r="F426" s="49"/>
      <c r="G426" s="49" t="str">
        <f>Pivot!$C$2</f>
        <v>(Alla)</v>
      </c>
      <c r="H426" s="153" t="s">
        <v>433</v>
      </c>
      <c r="I426" s="153"/>
      <c r="J426" s="153"/>
    </row>
    <row r="427" spans="3:10" ht="29" x14ac:dyDescent="0.35">
      <c r="G427" s="52">
        <v>2024</v>
      </c>
      <c r="H427" s="105" t="s">
        <v>302</v>
      </c>
      <c r="I427" s="122" t="s">
        <v>434</v>
      </c>
      <c r="J427" s="122" t="s">
        <v>435</v>
      </c>
    </row>
    <row r="428" spans="3:10" ht="13" customHeight="1" x14ac:dyDescent="0.35">
      <c r="C428" s="50" t="s">
        <v>321</v>
      </c>
      <c r="D428" s="50"/>
      <c r="E428" s="50"/>
      <c r="F428" s="110"/>
      <c r="G428" s="79">
        <f>IFERROR((IF(G$436&gt;6,(GETPIVOTDATA("F27",Pivot!$F$338,"År",2024,"F27",1)),)),)</f>
        <v>9.3556928508384818E-2</v>
      </c>
      <c r="H428" s="106">
        <v>9.3556928508384818E-2</v>
      </c>
      <c r="I428" s="106">
        <v>9.4452773613193403E-2</v>
      </c>
      <c r="J428" s="106">
        <v>9.2274678111587988E-2</v>
      </c>
    </row>
    <row r="429" spans="3:10" ht="13" customHeight="1" x14ac:dyDescent="0.35">
      <c r="C429" s="51">
        <v>2</v>
      </c>
      <c r="D429" s="50"/>
      <c r="E429" s="50"/>
      <c r="F429" s="110"/>
      <c r="G429" s="79">
        <f>IFERROR((IF(G$436&gt;6,(GETPIVOTDATA("F27",Pivot!$F$338,"År",2024,"F27",2)),)),)</f>
        <v>0.24007060900264784</v>
      </c>
      <c r="H429" s="106">
        <v>0.24007060900264784</v>
      </c>
      <c r="I429" s="106">
        <v>0.23388305847076463</v>
      </c>
      <c r="J429" s="106">
        <v>0.24892703862660945</v>
      </c>
    </row>
    <row r="430" spans="3:10" x14ac:dyDescent="0.35">
      <c r="C430" s="51">
        <v>3</v>
      </c>
      <c r="D430" s="50"/>
      <c r="E430" s="50"/>
      <c r="F430" s="110"/>
      <c r="G430" s="79">
        <f>IFERROR((IF(G$436&gt;6,(GETPIVOTDATA("F27",Pivot!$F$338,"År",2024,"F27",3)),)),)</f>
        <v>0.22947925860547219</v>
      </c>
      <c r="H430" s="106">
        <v>0.22947925860547219</v>
      </c>
      <c r="I430" s="106">
        <v>0.21289355322338829</v>
      </c>
      <c r="J430" s="106">
        <v>0.25321888412017168</v>
      </c>
    </row>
    <row r="431" spans="3:10" x14ac:dyDescent="0.35">
      <c r="C431" s="51">
        <v>4</v>
      </c>
      <c r="D431" s="50"/>
      <c r="E431" s="50"/>
      <c r="F431" s="110"/>
      <c r="G431" s="79">
        <f>IFERROR((IF(G$436&gt;6,(GETPIVOTDATA("F27",Pivot!$F$338,"År",2024,"F27",4)),)),)</f>
        <v>0.24801412180052956</v>
      </c>
      <c r="H431" s="106">
        <v>0.24801412180052956</v>
      </c>
      <c r="I431" s="106">
        <v>0.25637181409295351</v>
      </c>
      <c r="J431" s="106">
        <v>0.23605150214592274</v>
      </c>
    </row>
    <row r="432" spans="3:10" x14ac:dyDescent="0.35">
      <c r="C432" s="50" t="s">
        <v>322</v>
      </c>
      <c r="D432" s="50"/>
      <c r="E432" s="50"/>
      <c r="F432" s="110"/>
      <c r="G432" s="79">
        <f>IFERROR((IF(G$436&gt;6,(GETPIVOTDATA("F27",Pivot!$F$338,"År",2024,"F27",5)),)),)</f>
        <v>0.12268314210061783</v>
      </c>
      <c r="H432" s="106">
        <v>0.12268314210061783</v>
      </c>
      <c r="I432" s="106">
        <v>0.13493253373313344</v>
      </c>
      <c r="J432" s="106">
        <v>0.10515021459227468</v>
      </c>
    </row>
    <row r="433" spans="3:10" x14ac:dyDescent="0.35">
      <c r="C433" s="50" t="s">
        <v>323</v>
      </c>
      <c r="D433" s="50"/>
      <c r="E433" s="50"/>
      <c r="F433" s="110"/>
      <c r="G433" s="79">
        <f>IFERROR((IF(G$436&gt;6,(GETPIVOTDATA("F27",Pivot!$F$338,"År",2024,"F27",6)),)),)</f>
        <v>6.6195939982347754E-2</v>
      </c>
      <c r="H433" s="106">
        <v>6.6195939982347754E-2</v>
      </c>
      <c r="I433" s="106">
        <v>6.7466266866566718E-2</v>
      </c>
      <c r="J433" s="106">
        <v>6.4377682403433473E-2</v>
      </c>
    </row>
    <row r="434" spans="3:10" x14ac:dyDescent="0.35">
      <c r="C434" s="50" t="s">
        <v>302</v>
      </c>
      <c r="D434" s="50"/>
      <c r="E434" s="50"/>
      <c r="F434" s="110"/>
      <c r="G434" s="79">
        <f>SUM(G428:G433)</f>
        <v>1</v>
      </c>
      <c r="H434" s="106">
        <v>1</v>
      </c>
      <c r="I434" s="106">
        <v>1</v>
      </c>
      <c r="J434" s="106">
        <v>1</v>
      </c>
    </row>
    <row r="435" spans="3:10" x14ac:dyDescent="0.35">
      <c r="C435" s="50"/>
      <c r="D435" s="50"/>
      <c r="E435" s="50"/>
      <c r="F435" s="50"/>
      <c r="G435" s="53"/>
      <c r="H435" s="107"/>
      <c r="I435" s="107"/>
      <c r="J435" s="107"/>
    </row>
    <row r="436" spans="3:10" x14ac:dyDescent="0.35">
      <c r="C436" s="50" t="s">
        <v>315</v>
      </c>
      <c r="D436" s="50"/>
      <c r="E436" s="50"/>
      <c r="F436" s="111"/>
      <c r="G436" s="80">
        <f>IFERROR((GETPIVOTDATA("F27",Pivot!$B$338,"År",2024)),)</f>
        <v>1133</v>
      </c>
      <c r="H436" s="108">
        <v>1133</v>
      </c>
      <c r="I436" s="108">
        <v>667</v>
      </c>
      <c r="J436" s="108">
        <v>466</v>
      </c>
    </row>
    <row r="437" spans="3:10" x14ac:dyDescent="0.35">
      <c r="H437" s="105"/>
    </row>
    <row r="438" spans="3:10" x14ac:dyDescent="0.35">
      <c r="H438" s="105"/>
    </row>
    <row r="439" spans="3:10" ht="18.5" x14ac:dyDescent="0.45">
      <c r="C439" s="55"/>
      <c r="D439" s="54"/>
      <c r="E439" s="54"/>
      <c r="F439" s="54"/>
      <c r="G439" s="54"/>
      <c r="H439" s="109"/>
      <c r="I439" s="109"/>
      <c r="J439" s="109"/>
    </row>
    <row r="440" spans="3:10" ht="18.5" x14ac:dyDescent="0.45">
      <c r="C440" s="56" t="s">
        <v>345</v>
      </c>
      <c r="D440" s="54"/>
      <c r="E440" s="54"/>
      <c r="F440" s="54"/>
      <c r="G440" s="54"/>
      <c r="H440" s="109"/>
      <c r="I440" s="109"/>
      <c r="J440" s="109"/>
    </row>
    <row r="441" spans="3:10" x14ac:dyDescent="0.35">
      <c r="H441" s="105"/>
    </row>
    <row r="442" spans="3:10" x14ac:dyDescent="0.35">
      <c r="H442" s="105"/>
    </row>
    <row r="443" spans="3:10" ht="15.5" x14ac:dyDescent="0.35">
      <c r="C443" s="59" t="s">
        <v>218</v>
      </c>
      <c r="H443" s="105"/>
    </row>
    <row r="444" spans="3:10" x14ac:dyDescent="0.35">
      <c r="F444" s="49"/>
      <c r="G444" s="49" t="str">
        <f>Pivot!$C$2</f>
        <v>(Alla)</v>
      </c>
      <c r="H444" s="153" t="s">
        <v>433</v>
      </c>
      <c r="I444" s="153"/>
      <c r="J444" s="153"/>
    </row>
    <row r="445" spans="3:10" ht="29" x14ac:dyDescent="0.35">
      <c r="G445" s="52">
        <v>2024</v>
      </c>
      <c r="H445" s="105" t="s">
        <v>302</v>
      </c>
      <c r="I445" s="122" t="s">
        <v>434</v>
      </c>
      <c r="J445" s="122" t="s">
        <v>435</v>
      </c>
    </row>
    <row r="446" spans="3:10" x14ac:dyDescent="0.35">
      <c r="C446" s="50" t="s">
        <v>316</v>
      </c>
      <c r="D446" s="50"/>
      <c r="E446" s="50"/>
      <c r="F446" s="110"/>
      <c r="G446" s="79">
        <f>IFERROR((IF(G$453&gt;6,(GETPIVOTDATA("F28",Pivot!$F$350,"År",2024,"F28",1)),)),)</f>
        <v>0.26566637246248898</v>
      </c>
      <c r="H446" s="106">
        <v>0.26566637246248898</v>
      </c>
      <c r="I446" s="106">
        <v>0.27177177177177175</v>
      </c>
      <c r="J446" s="106">
        <v>0.2569593147751606</v>
      </c>
    </row>
    <row r="447" spans="3:10" x14ac:dyDescent="0.35">
      <c r="C447" s="51">
        <v>2</v>
      </c>
      <c r="D447" s="50"/>
      <c r="E447" s="50"/>
      <c r="F447" s="110"/>
      <c r="G447" s="79">
        <f>IFERROR((IF(G$453&gt;6,(GETPIVOTDATA("F28",Pivot!$F$350,"År",2024,"F28",2)),)),)</f>
        <v>0.27537511032656664</v>
      </c>
      <c r="H447" s="106">
        <v>0.27537511032656664</v>
      </c>
      <c r="I447" s="106">
        <v>0.26726726726726729</v>
      </c>
      <c r="J447" s="106">
        <v>0.28693790149892934</v>
      </c>
    </row>
    <row r="448" spans="3:10" x14ac:dyDescent="0.35">
      <c r="C448" s="51">
        <v>3</v>
      </c>
      <c r="D448" s="50"/>
      <c r="E448" s="50"/>
      <c r="F448" s="110"/>
      <c r="G448" s="79">
        <f>IFERROR((IF(G$453&gt;6,(GETPIVOTDATA("F28",Pivot!$F$350,"År",2024,"F28",3)),)),)</f>
        <v>0.2383053839364519</v>
      </c>
      <c r="H448" s="106">
        <v>0.2383053839364519</v>
      </c>
      <c r="I448" s="106">
        <v>0.22672672672672672</v>
      </c>
      <c r="J448" s="106">
        <v>0.25481798715203424</v>
      </c>
    </row>
    <row r="449" spans="3:10" x14ac:dyDescent="0.35">
      <c r="C449" s="50" t="s">
        <v>317</v>
      </c>
      <c r="D449" s="50"/>
      <c r="E449" s="50"/>
      <c r="F449" s="110"/>
      <c r="G449" s="79">
        <f>IFERROR((IF(G$453&gt;6,(GETPIVOTDATA("F28",Pivot!$F$350,"År",2024,"F28",4)),)),)</f>
        <v>0.1059135039717564</v>
      </c>
      <c r="H449" s="106">
        <v>0.1059135039717564</v>
      </c>
      <c r="I449" s="106">
        <v>9.7597597597597591E-2</v>
      </c>
      <c r="J449" s="106">
        <v>0.11777301927194861</v>
      </c>
    </row>
    <row r="450" spans="3:10" x14ac:dyDescent="0.35">
      <c r="C450" s="50" t="s">
        <v>318</v>
      </c>
      <c r="D450" s="50"/>
      <c r="E450" s="50"/>
      <c r="F450" s="110"/>
      <c r="G450" s="79">
        <f>IFERROR((IF(G$453&gt;6,(GETPIVOTDATA("F28",Pivot!$F$350,"År",2024,"F28",5)),)),)</f>
        <v>0.1147396293027361</v>
      </c>
      <c r="H450" s="106">
        <v>0.1147396293027361</v>
      </c>
      <c r="I450" s="106">
        <v>0.13663663663663664</v>
      </c>
      <c r="J450" s="106">
        <v>8.3511777301927201E-2</v>
      </c>
    </row>
    <row r="451" spans="3:10" x14ac:dyDescent="0.35">
      <c r="C451" s="50" t="s">
        <v>302</v>
      </c>
      <c r="D451" s="50"/>
      <c r="E451" s="50"/>
      <c r="F451" s="110"/>
      <c r="G451" s="79">
        <f>SUM(G446:G450)</f>
        <v>0.99999999999999989</v>
      </c>
      <c r="H451" s="106">
        <v>0.99999999999999989</v>
      </c>
      <c r="I451" s="106">
        <v>0.99999999999999989</v>
      </c>
      <c r="J451" s="106">
        <v>1</v>
      </c>
    </row>
    <row r="452" spans="3:10" x14ac:dyDescent="0.35">
      <c r="C452" s="50"/>
      <c r="D452" s="50"/>
      <c r="E452" s="50"/>
      <c r="F452" s="50"/>
      <c r="G452" s="53"/>
      <c r="H452" s="107"/>
      <c r="I452" s="107"/>
      <c r="J452" s="107"/>
    </row>
    <row r="453" spans="3:10" x14ac:dyDescent="0.35">
      <c r="C453" s="50" t="s">
        <v>315</v>
      </c>
      <c r="D453" s="50"/>
      <c r="E453" s="50"/>
      <c r="F453" s="111"/>
      <c r="G453" s="80">
        <f>IFERROR((GETPIVOTDATA("F14",Pivot!$B$182,"År",2024)),)</f>
        <v>1140</v>
      </c>
      <c r="H453" s="108">
        <v>1140</v>
      </c>
      <c r="I453" s="108">
        <v>672</v>
      </c>
      <c r="J453" s="108">
        <v>468</v>
      </c>
    </row>
    <row r="454" spans="3:10" x14ac:dyDescent="0.35">
      <c r="H454" s="105"/>
    </row>
    <row r="455" spans="3:10" x14ac:dyDescent="0.35">
      <c r="H455" s="105"/>
    </row>
    <row r="456" spans="3:10" ht="15.5" x14ac:dyDescent="0.35">
      <c r="C456" s="59" t="s">
        <v>219</v>
      </c>
      <c r="H456" s="105"/>
    </row>
    <row r="457" spans="3:10" ht="15.65" customHeight="1" x14ac:dyDescent="0.35">
      <c r="F457" s="49"/>
      <c r="G457" s="49" t="str">
        <f>Pivot!$C$2</f>
        <v>(Alla)</v>
      </c>
      <c r="H457" s="153" t="s">
        <v>433</v>
      </c>
      <c r="I457" s="153"/>
      <c r="J457" s="153"/>
    </row>
    <row r="458" spans="3:10" ht="29" x14ac:dyDescent="0.35">
      <c r="G458" s="52">
        <v>2024</v>
      </c>
      <c r="H458" s="105" t="s">
        <v>302</v>
      </c>
      <c r="I458" s="122" t="s">
        <v>434</v>
      </c>
      <c r="J458" s="122" t="s">
        <v>435</v>
      </c>
    </row>
    <row r="459" spans="3:10" x14ac:dyDescent="0.35">
      <c r="C459" s="50" t="s">
        <v>332</v>
      </c>
      <c r="D459" s="50"/>
      <c r="E459" s="50"/>
      <c r="F459" s="110"/>
      <c r="G459" s="79">
        <f>IFERROR((IF(G$466&gt;6,(GETPIVOTDATA("F29",Pivot!$F$362,"År",2024,"F29",1)),)),)</f>
        <v>0.17314487632508835</v>
      </c>
      <c r="H459" s="106">
        <v>0.17314487632508835</v>
      </c>
      <c r="I459" s="106">
        <v>0.18413173652694612</v>
      </c>
      <c r="J459" s="106">
        <v>0.15732758620689655</v>
      </c>
    </row>
    <row r="460" spans="3:10" x14ac:dyDescent="0.35">
      <c r="C460" s="51">
        <v>2</v>
      </c>
      <c r="D460" s="50"/>
      <c r="E460" s="50"/>
      <c r="F460" s="110"/>
      <c r="G460" s="79">
        <f>IFERROR((IF(G$466&gt;6,(GETPIVOTDATA("F29",Pivot!$F$362,"År",2024,"F29",2)),)),)</f>
        <v>0.35689045936395758</v>
      </c>
      <c r="H460" s="106">
        <v>0.35689045936395758</v>
      </c>
      <c r="I460" s="106">
        <v>0.35778443113772457</v>
      </c>
      <c r="J460" s="106">
        <v>0.35560344827586204</v>
      </c>
    </row>
    <row r="461" spans="3:10" x14ac:dyDescent="0.35">
      <c r="C461" s="51">
        <v>3</v>
      </c>
      <c r="D461" s="50"/>
      <c r="E461" s="50"/>
      <c r="F461" s="110"/>
      <c r="G461" s="79">
        <f>IFERROR((IF(G$466&gt;6,(GETPIVOTDATA("F29",Pivot!$F$362,"År",2024,"F29",3)),)),)</f>
        <v>0.17932862190812721</v>
      </c>
      <c r="H461" s="106">
        <v>0.17932862190812721</v>
      </c>
      <c r="I461" s="106">
        <v>0.17514970059880239</v>
      </c>
      <c r="J461" s="106">
        <v>0.18534482758620691</v>
      </c>
    </row>
    <row r="462" spans="3:10" x14ac:dyDescent="0.35">
      <c r="C462" s="50" t="s">
        <v>333</v>
      </c>
      <c r="D462" s="50"/>
      <c r="E462" s="50"/>
      <c r="F462" s="110"/>
      <c r="G462" s="79">
        <f>IFERROR((IF(G$466&gt;6,(GETPIVOTDATA("F29",Pivot!$F$362,"År",2024,"F29",4)),)),)</f>
        <v>0.10865724381625441</v>
      </c>
      <c r="H462" s="106">
        <v>0.10865724381625441</v>
      </c>
      <c r="I462" s="106">
        <v>9.2814371257485026E-2</v>
      </c>
      <c r="J462" s="106">
        <v>0.13146551724137931</v>
      </c>
    </row>
    <row r="463" spans="3:10" x14ac:dyDescent="0.35">
      <c r="C463" s="50" t="s">
        <v>318</v>
      </c>
      <c r="D463" s="50"/>
      <c r="E463" s="50"/>
      <c r="F463" s="110"/>
      <c r="G463" s="79">
        <f>IFERROR((IF(G$466&gt;6,(GETPIVOTDATA("F29",Pivot!$F$362,"År",2024,"F29",5)),)),)</f>
        <v>0.18197879858657243</v>
      </c>
      <c r="H463" s="106">
        <v>0.18197879858657243</v>
      </c>
      <c r="I463" s="106">
        <v>0.19011976047904192</v>
      </c>
      <c r="J463" s="106">
        <v>0.17025862068965517</v>
      </c>
    </row>
    <row r="464" spans="3:10" x14ac:dyDescent="0.35">
      <c r="C464" s="50" t="s">
        <v>302</v>
      </c>
      <c r="D464" s="50"/>
      <c r="E464" s="50"/>
      <c r="F464" s="110"/>
      <c r="G464" s="79">
        <f>SUM(G459:G463)</f>
        <v>0.99999999999999989</v>
      </c>
      <c r="H464" s="106">
        <v>0.99999999999999989</v>
      </c>
      <c r="I464" s="106">
        <v>1</v>
      </c>
      <c r="J464" s="106">
        <v>1</v>
      </c>
    </row>
    <row r="465" spans="3:10" x14ac:dyDescent="0.35">
      <c r="C465" s="50"/>
      <c r="D465" s="50"/>
      <c r="E465" s="50"/>
      <c r="F465" s="50"/>
      <c r="G465" s="53"/>
      <c r="H465" s="107"/>
      <c r="I465" s="107"/>
      <c r="J465" s="107"/>
    </row>
    <row r="466" spans="3:10" x14ac:dyDescent="0.35">
      <c r="C466" s="50" t="s">
        <v>315</v>
      </c>
      <c r="D466" s="50"/>
      <c r="E466" s="50"/>
      <c r="F466" s="111"/>
      <c r="G466" s="80">
        <f>IFERROR((GETPIVOTDATA("F29",Pivot!$B$362,"År",2024)),)</f>
        <v>1132</v>
      </c>
      <c r="H466" s="108">
        <v>1132</v>
      </c>
      <c r="I466" s="108">
        <v>668</v>
      </c>
      <c r="J466" s="108">
        <v>464</v>
      </c>
    </row>
    <row r="467" spans="3:10" x14ac:dyDescent="0.35">
      <c r="H467" s="105"/>
    </row>
    <row r="468" spans="3:10" x14ac:dyDescent="0.35">
      <c r="H468" s="105"/>
    </row>
    <row r="469" spans="3:10" ht="18.5" x14ac:dyDescent="0.45">
      <c r="C469" s="55"/>
      <c r="D469" s="54"/>
      <c r="E469" s="54"/>
      <c r="F469" s="54"/>
      <c r="G469" s="54"/>
      <c r="H469" s="109"/>
      <c r="I469" s="109"/>
      <c r="J469" s="109"/>
    </row>
    <row r="470" spans="3:10" ht="18.5" x14ac:dyDescent="0.45">
      <c r="C470" s="56" t="s">
        <v>335</v>
      </c>
      <c r="D470" s="54"/>
      <c r="E470" s="54"/>
      <c r="F470" s="54"/>
      <c r="G470" s="54"/>
      <c r="H470" s="109"/>
      <c r="I470" s="109"/>
      <c r="J470" s="109"/>
    </row>
    <row r="471" spans="3:10" x14ac:dyDescent="0.35">
      <c r="H471" s="105"/>
    </row>
    <row r="472" spans="3:10" x14ac:dyDescent="0.35">
      <c r="H472" s="105"/>
    </row>
    <row r="473" spans="3:10" ht="15.5" x14ac:dyDescent="0.35">
      <c r="C473" s="59" t="s">
        <v>220</v>
      </c>
      <c r="H473" s="105"/>
    </row>
    <row r="474" spans="3:10" x14ac:dyDescent="0.35">
      <c r="F474" s="49"/>
      <c r="G474" s="49" t="str">
        <f>Pivot!$C$2</f>
        <v>(Alla)</v>
      </c>
      <c r="H474" s="153" t="s">
        <v>433</v>
      </c>
      <c r="I474" s="153"/>
      <c r="J474" s="153"/>
    </row>
    <row r="475" spans="3:10" ht="29" x14ac:dyDescent="0.35">
      <c r="G475" s="52">
        <v>2024</v>
      </c>
      <c r="H475" s="105" t="s">
        <v>302</v>
      </c>
      <c r="I475" s="122" t="s">
        <v>434</v>
      </c>
      <c r="J475" s="122" t="s">
        <v>435</v>
      </c>
    </row>
    <row r="476" spans="3:10" x14ac:dyDescent="0.35">
      <c r="C476" s="50" t="s">
        <v>316</v>
      </c>
      <c r="D476" s="50"/>
      <c r="E476" s="50"/>
      <c r="F476" s="110"/>
      <c r="G476" s="79">
        <f>IFERROR((IF(G$483&gt;6,(GETPIVOTDATA("F30",Pivot!$F$374,"År",2024,"F30",1)),)),)</f>
        <v>0.17137809187279152</v>
      </c>
      <c r="H476" s="106">
        <v>0.17137809187279152</v>
      </c>
      <c r="I476" s="106">
        <v>0.18345864661654135</v>
      </c>
      <c r="J476" s="106">
        <v>0.15417558886509636</v>
      </c>
    </row>
    <row r="477" spans="3:10" x14ac:dyDescent="0.35">
      <c r="C477" s="51">
        <v>2</v>
      </c>
      <c r="D477" s="50"/>
      <c r="E477" s="50"/>
      <c r="F477" s="110"/>
      <c r="G477" s="79">
        <f>IFERROR((IF(G$483&gt;6,(GETPIVOTDATA("F30",Pivot!$F$374,"År",2024,"F30",2)),)),)</f>
        <v>0.3833922261484099</v>
      </c>
      <c r="H477" s="106">
        <v>0.3833922261484099</v>
      </c>
      <c r="I477" s="106">
        <v>0.39548872180451128</v>
      </c>
      <c r="J477" s="106">
        <v>0.36616702355460384</v>
      </c>
    </row>
    <row r="478" spans="3:10" x14ac:dyDescent="0.35">
      <c r="C478" s="51">
        <v>3</v>
      </c>
      <c r="D478" s="50"/>
      <c r="E478" s="50"/>
      <c r="F478" s="110"/>
      <c r="G478" s="79">
        <f>IFERROR((IF(G$483&gt;6,(GETPIVOTDATA("F30",Pivot!$F$374,"År",2024,"F30",3)),)),)</f>
        <v>0.27738515901060068</v>
      </c>
      <c r="H478" s="106">
        <v>0.27738515901060068</v>
      </c>
      <c r="I478" s="106">
        <v>0.25263157894736843</v>
      </c>
      <c r="J478" s="106">
        <v>0.31263383297644537</v>
      </c>
    </row>
    <row r="479" spans="3:10" x14ac:dyDescent="0.35">
      <c r="C479" s="50" t="s">
        <v>317</v>
      </c>
      <c r="D479" s="50"/>
      <c r="E479" s="50"/>
      <c r="F479" s="110"/>
      <c r="G479" s="79">
        <f>IFERROR((IF(G$483&gt;6,(GETPIVOTDATA("F30",Pivot!$F$374,"År",2024,"F30",4)),)),)</f>
        <v>0.12102473498233215</v>
      </c>
      <c r="H479" s="106">
        <v>0.12102473498233215</v>
      </c>
      <c r="I479" s="106">
        <v>0.10977443609022557</v>
      </c>
      <c r="J479" s="106">
        <v>0.13704496788008566</v>
      </c>
    </row>
    <row r="480" spans="3:10" x14ac:dyDescent="0.35">
      <c r="C480" s="50" t="s">
        <v>318</v>
      </c>
      <c r="D480" s="50"/>
      <c r="E480" s="50"/>
      <c r="F480" s="110"/>
      <c r="G480" s="79">
        <f>IFERROR((IF(G$483&gt;6,(GETPIVOTDATA("F30",Pivot!$F$374,"År",2024,"F30",5)),)),)</f>
        <v>4.6819787985865724E-2</v>
      </c>
      <c r="H480" s="106">
        <v>4.6819787985865724E-2</v>
      </c>
      <c r="I480" s="106">
        <v>5.8646616541353384E-2</v>
      </c>
      <c r="J480" s="106">
        <v>2.9978586723768737E-2</v>
      </c>
    </row>
    <row r="481" spans="3:10" x14ac:dyDescent="0.35">
      <c r="C481" s="50" t="s">
        <v>302</v>
      </c>
      <c r="D481" s="50"/>
      <c r="E481" s="50"/>
      <c r="F481" s="110"/>
      <c r="G481" s="79">
        <f>SUM(G476:G480)</f>
        <v>0.99999999999999989</v>
      </c>
      <c r="H481" s="106">
        <v>0.99999999999999989</v>
      </c>
      <c r="I481" s="106">
        <v>1</v>
      </c>
      <c r="J481" s="106">
        <v>0.99999999999999989</v>
      </c>
    </row>
    <row r="482" spans="3:10" x14ac:dyDescent="0.35">
      <c r="C482" s="50"/>
      <c r="D482" s="50"/>
      <c r="E482" s="50"/>
      <c r="F482" s="50"/>
      <c r="G482" s="53"/>
      <c r="H482" s="107"/>
      <c r="I482" s="107"/>
      <c r="J482" s="107"/>
    </row>
    <row r="483" spans="3:10" x14ac:dyDescent="0.35">
      <c r="C483" s="50" t="s">
        <v>315</v>
      </c>
      <c r="D483" s="50"/>
      <c r="E483" s="50"/>
      <c r="F483" s="111"/>
      <c r="G483" s="80">
        <f>IFERROR((GETPIVOTDATA("F30",Pivot!$B$374,"År",2024)),)</f>
        <v>1132</v>
      </c>
      <c r="H483" s="108">
        <v>1132</v>
      </c>
      <c r="I483" s="108">
        <v>665</v>
      </c>
      <c r="J483" s="108">
        <v>467</v>
      </c>
    </row>
    <row r="484" spans="3:10" x14ac:dyDescent="0.35">
      <c r="H484" s="105"/>
    </row>
    <row r="485" spans="3:10" x14ac:dyDescent="0.35">
      <c r="H485" s="105"/>
    </row>
    <row r="486" spans="3:10" ht="18.5" x14ac:dyDescent="0.45">
      <c r="C486" s="55"/>
      <c r="D486" s="54"/>
      <c r="E486" s="54"/>
      <c r="F486" s="54"/>
      <c r="G486" s="54"/>
      <c r="H486" s="109"/>
      <c r="I486" s="109"/>
      <c r="J486" s="109"/>
    </row>
    <row r="487" spans="3:10" ht="18.5" x14ac:dyDescent="0.45">
      <c r="C487" s="56" t="s">
        <v>334</v>
      </c>
      <c r="D487" s="54"/>
      <c r="E487" s="54"/>
      <c r="F487" s="54"/>
      <c r="G487" s="54"/>
      <c r="H487" s="109"/>
      <c r="I487" s="109"/>
      <c r="J487" s="109"/>
    </row>
    <row r="488" spans="3:10" x14ac:dyDescent="0.35">
      <c r="H488" s="105"/>
    </row>
    <row r="489" spans="3:10" x14ac:dyDescent="0.35">
      <c r="H489" s="105"/>
    </row>
    <row r="490" spans="3:10" ht="15.5" x14ac:dyDescent="0.35">
      <c r="C490" s="59" t="s">
        <v>299</v>
      </c>
      <c r="H490" s="105"/>
    </row>
    <row r="491" spans="3:10" x14ac:dyDescent="0.35">
      <c r="F491" s="49"/>
      <c r="G491" s="49" t="str">
        <f>Pivot!$C$2</f>
        <v>(Alla)</v>
      </c>
      <c r="H491" s="153" t="s">
        <v>433</v>
      </c>
      <c r="I491" s="153"/>
      <c r="J491" s="153"/>
    </row>
    <row r="492" spans="3:10" ht="29" x14ac:dyDescent="0.35">
      <c r="G492" s="52">
        <v>2024</v>
      </c>
      <c r="H492" s="105" t="s">
        <v>302</v>
      </c>
      <c r="I492" s="122" t="s">
        <v>434</v>
      </c>
      <c r="J492" s="122" t="s">
        <v>435</v>
      </c>
    </row>
    <row r="493" spans="3:10" x14ac:dyDescent="0.35">
      <c r="C493" s="50" t="s">
        <v>336</v>
      </c>
      <c r="D493" s="50"/>
      <c r="E493" s="50"/>
      <c r="F493" s="110"/>
      <c r="G493" s="79">
        <f>IFERROR((IF(G$500&gt;6,(GETPIVOTDATA("F31",Pivot!$F$386,"År",2024,"F31",1)),)),)</f>
        <v>0.12687224669603525</v>
      </c>
      <c r="H493" s="106">
        <v>0.12687224669603525</v>
      </c>
      <c r="I493" s="106">
        <v>0.10644677661169415</v>
      </c>
      <c r="J493" s="106">
        <v>0.15598290598290598</v>
      </c>
    </row>
    <row r="494" spans="3:10" x14ac:dyDescent="0.35">
      <c r="C494" s="51">
        <v>2</v>
      </c>
      <c r="D494" s="50"/>
      <c r="E494" s="50"/>
      <c r="F494" s="110"/>
      <c r="G494" s="79">
        <f>IFERROR((IF(G$500&gt;6,(GETPIVOTDATA("F31",Pivot!$F$386,"År",2024,"F31",2)),)),)</f>
        <v>0.34185022026431716</v>
      </c>
      <c r="H494" s="106">
        <v>0.34185022026431716</v>
      </c>
      <c r="I494" s="106">
        <v>0.32683658170914542</v>
      </c>
      <c r="J494" s="106">
        <v>0.36324786324786323</v>
      </c>
    </row>
    <row r="495" spans="3:10" x14ac:dyDescent="0.35">
      <c r="C495" s="51">
        <v>3</v>
      </c>
      <c r="D495" s="50"/>
      <c r="E495" s="50"/>
      <c r="F495" s="110"/>
      <c r="G495" s="79">
        <f>IFERROR((IF(G$500&gt;6,(GETPIVOTDATA("F31",Pivot!$F$386,"År",2024,"F31",3)),)),)</f>
        <v>0.26167400881057268</v>
      </c>
      <c r="H495" s="106">
        <v>0.26167400881057268</v>
      </c>
      <c r="I495" s="106">
        <v>0.2683658170914543</v>
      </c>
      <c r="J495" s="106">
        <v>0.25213675213675213</v>
      </c>
    </row>
    <row r="496" spans="3:10" x14ac:dyDescent="0.35">
      <c r="C496" s="50" t="s">
        <v>337</v>
      </c>
      <c r="D496" s="50"/>
      <c r="E496" s="50"/>
      <c r="F496" s="110"/>
      <c r="G496" s="79">
        <f>IFERROR((IF(G$500&gt;6,(GETPIVOTDATA("F31",Pivot!$F$386,"År",2024,"F31",4)),)),)</f>
        <v>0.22114537444933921</v>
      </c>
      <c r="H496" s="106">
        <v>0.22114537444933921</v>
      </c>
      <c r="I496" s="106">
        <v>0.24587706146926536</v>
      </c>
      <c r="J496" s="106">
        <v>0.1858974358974359</v>
      </c>
    </row>
    <row r="497" spans="3:10" x14ac:dyDescent="0.35">
      <c r="C497" s="50" t="s">
        <v>318</v>
      </c>
      <c r="D497" s="50"/>
      <c r="E497" s="50"/>
      <c r="F497" s="110"/>
      <c r="G497" s="79">
        <f>IFERROR((IF(G$500&gt;6,(GETPIVOTDATA("F31",Pivot!$F$386,"År",2024,"F31",5)),)),)</f>
        <v>4.8458149779735685E-2</v>
      </c>
      <c r="H497" s="106">
        <v>4.8458149779735685E-2</v>
      </c>
      <c r="I497" s="106">
        <v>5.2473763118440778E-2</v>
      </c>
      <c r="J497" s="106">
        <v>4.2735042735042736E-2</v>
      </c>
    </row>
    <row r="498" spans="3:10" x14ac:dyDescent="0.35">
      <c r="C498" s="50" t="s">
        <v>302</v>
      </c>
      <c r="D498" s="50"/>
      <c r="E498" s="50"/>
      <c r="F498" s="110"/>
      <c r="G498" s="79">
        <f>SUM(G493:G497)</f>
        <v>1</v>
      </c>
      <c r="H498" s="106">
        <v>1</v>
      </c>
      <c r="I498" s="106">
        <v>1</v>
      </c>
      <c r="J498" s="106">
        <v>0.99999999999999989</v>
      </c>
    </row>
    <row r="499" spans="3:10" x14ac:dyDescent="0.35">
      <c r="C499" s="50"/>
      <c r="D499" s="50"/>
      <c r="E499" s="50"/>
      <c r="F499" s="50"/>
      <c r="G499" s="53"/>
      <c r="H499" s="107"/>
      <c r="I499" s="107"/>
      <c r="J499" s="107"/>
    </row>
    <row r="500" spans="3:10" x14ac:dyDescent="0.35">
      <c r="C500" s="50" t="s">
        <v>315</v>
      </c>
      <c r="D500" s="50"/>
      <c r="E500" s="50"/>
      <c r="F500" s="111"/>
      <c r="G500" s="80">
        <f>IFERROR((GETPIVOTDATA("F31",Pivot!$B$386,"År",2024)),)</f>
        <v>1135</v>
      </c>
      <c r="H500" s="108">
        <v>1135</v>
      </c>
      <c r="I500" s="108">
        <v>667</v>
      </c>
      <c r="J500" s="108">
        <v>468</v>
      </c>
    </row>
    <row r="501" spans="3:10" x14ac:dyDescent="0.35">
      <c r="H501" s="105"/>
    </row>
    <row r="502" spans="3:10" x14ac:dyDescent="0.35">
      <c r="H502" s="105"/>
    </row>
    <row r="503" spans="3:10" ht="15.5" x14ac:dyDescent="0.35">
      <c r="C503" s="59" t="s">
        <v>187</v>
      </c>
      <c r="H503" s="105"/>
    </row>
    <row r="504" spans="3:10" x14ac:dyDescent="0.35">
      <c r="F504" s="49"/>
      <c r="G504" s="49" t="str">
        <f>Pivot!$C$2</f>
        <v>(Alla)</v>
      </c>
      <c r="H504" s="153" t="s">
        <v>433</v>
      </c>
      <c r="I504" s="153"/>
      <c r="J504" s="153"/>
    </row>
    <row r="505" spans="3:10" ht="29" x14ac:dyDescent="0.35">
      <c r="G505" s="52">
        <v>2024</v>
      </c>
      <c r="H505" s="105" t="s">
        <v>302</v>
      </c>
      <c r="I505" s="122" t="s">
        <v>434</v>
      </c>
      <c r="J505" s="122" t="s">
        <v>435</v>
      </c>
    </row>
    <row r="506" spans="3:10" x14ac:dyDescent="0.35">
      <c r="C506" s="50" t="s">
        <v>336</v>
      </c>
      <c r="D506" s="50"/>
      <c r="E506" s="50"/>
      <c r="F506" s="110"/>
      <c r="G506" s="79">
        <f>IFERROR((IF(G$513&gt;6,(GETPIVOTDATA("F32",Pivot!$F$398,"År",2024,"F32",1)),)),)</f>
        <v>0.20460584588131089</v>
      </c>
      <c r="H506" s="106">
        <v>0.20460584588131089</v>
      </c>
      <c r="I506" s="106">
        <v>0.19277108433734941</v>
      </c>
      <c r="J506" s="106">
        <v>0.22150537634408601</v>
      </c>
    </row>
    <row r="507" spans="3:10" x14ac:dyDescent="0.35">
      <c r="C507" s="51">
        <v>2</v>
      </c>
      <c r="D507" s="50"/>
      <c r="E507" s="50"/>
      <c r="F507" s="110"/>
      <c r="G507" s="79">
        <f>IFERROR((IF(G$513&gt;6,(GETPIVOTDATA("F32",Pivot!$F$398,"År",2024,"F32",2)),)),)</f>
        <v>0.29140832595217009</v>
      </c>
      <c r="H507" s="106">
        <v>0.29140832595217009</v>
      </c>
      <c r="I507" s="106">
        <v>0.28614457831325302</v>
      </c>
      <c r="J507" s="106">
        <v>0.29892473118279572</v>
      </c>
    </row>
    <row r="508" spans="3:10" x14ac:dyDescent="0.35">
      <c r="C508" s="51">
        <v>3</v>
      </c>
      <c r="D508" s="50"/>
      <c r="E508" s="50"/>
      <c r="F508" s="110"/>
      <c r="G508" s="79">
        <f>IFERROR((IF(G$513&gt;6,(GETPIVOTDATA("F32",Pivot!$F$398,"År",2024,"F32",3)),)),)</f>
        <v>0.23649247121346323</v>
      </c>
      <c r="H508" s="106">
        <v>0.23649247121346323</v>
      </c>
      <c r="I508" s="106">
        <v>0.24096385542168675</v>
      </c>
      <c r="J508" s="106">
        <v>0.23010752688172043</v>
      </c>
    </row>
    <row r="509" spans="3:10" x14ac:dyDescent="0.35">
      <c r="C509" s="50" t="s">
        <v>337</v>
      </c>
      <c r="D509" s="50"/>
      <c r="E509" s="50"/>
      <c r="F509" s="110"/>
      <c r="G509" s="79">
        <f>IFERROR((IF(G$513&gt;6,(GETPIVOTDATA("F32",Pivot!$F$398,"År",2024,"F32",4)),)),)</f>
        <v>0.22674933569530559</v>
      </c>
      <c r="H509" s="106">
        <v>0.22674933569530559</v>
      </c>
      <c r="I509" s="106">
        <v>0.24096385542168675</v>
      </c>
      <c r="J509" s="106">
        <v>0.20645161290322581</v>
      </c>
    </row>
    <row r="510" spans="3:10" x14ac:dyDescent="0.35">
      <c r="C510" s="50" t="s">
        <v>318</v>
      </c>
      <c r="D510" s="50"/>
      <c r="E510" s="50"/>
      <c r="F510" s="110"/>
      <c r="G510" s="79">
        <f>IFERROR((IF(G$513&gt;6,(GETPIVOTDATA("F32",Pivot!$F$398,"År",2024,"F32",5)),)),)</f>
        <v>4.0744021257750222E-2</v>
      </c>
      <c r="H510" s="106">
        <v>4.0744021257750222E-2</v>
      </c>
      <c r="I510" s="106">
        <v>3.9156626506024098E-2</v>
      </c>
      <c r="J510" s="106">
        <v>4.3010752688172046E-2</v>
      </c>
    </row>
    <row r="511" spans="3:10" x14ac:dyDescent="0.35">
      <c r="C511" s="50" t="s">
        <v>302</v>
      </c>
      <c r="D511" s="50"/>
      <c r="E511" s="50"/>
      <c r="F511" s="110"/>
      <c r="G511" s="79">
        <f>SUM(G506:G510)</f>
        <v>1</v>
      </c>
      <c r="H511" s="106">
        <v>1</v>
      </c>
      <c r="I511" s="106">
        <v>1</v>
      </c>
      <c r="J511" s="106">
        <v>1</v>
      </c>
    </row>
    <row r="512" spans="3:10" x14ac:dyDescent="0.35">
      <c r="C512" s="50"/>
      <c r="D512" s="50"/>
      <c r="E512" s="50"/>
      <c r="F512" s="50"/>
      <c r="G512" s="53"/>
      <c r="H512" s="107"/>
      <c r="I512" s="107"/>
      <c r="J512" s="107"/>
    </row>
    <row r="513" spans="3:10" x14ac:dyDescent="0.35">
      <c r="C513" s="50" t="s">
        <v>315</v>
      </c>
      <c r="D513" s="50"/>
      <c r="E513" s="50"/>
      <c r="F513" s="111"/>
      <c r="G513" s="80">
        <f>IFERROR((GETPIVOTDATA("F32",Pivot!$B$398,"År",2024)),)</f>
        <v>1129</v>
      </c>
      <c r="H513" s="108">
        <v>1129</v>
      </c>
      <c r="I513" s="108">
        <v>664</v>
      </c>
      <c r="J513" s="108">
        <v>465</v>
      </c>
    </row>
    <row r="514" spans="3:10" x14ac:dyDescent="0.35">
      <c r="H514" s="105"/>
    </row>
    <row r="515" spans="3:10" x14ac:dyDescent="0.35">
      <c r="H515" s="105"/>
    </row>
    <row r="516" spans="3:10" ht="15.5" x14ac:dyDescent="0.35">
      <c r="C516" s="59" t="s">
        <v>300</v>
      </c>
      <c r="H516" s="105"/>
    </row>
    <row r="517" spans="3:10" x14ac:dyDescent="0.35">
      <c r="F517" s="49"/>
      <c r="G517" s="49" t="str">
        <f>Pivot!$C$2</f>
        <v>(Alla)</v>
      </c>
      <c r="H517" s="153" t="s">
        <v>433</v>
      </c>
      <c r="I517" s="153"/>
      <c r="J517" s="153"/>
    </row>
    <row r="518" spans="3:10" ht="29" x14ac:dyDescent="0.35">
      <c r="G518" s="52">
        <v>2024</v>
      </c>
      <c r="H518" s="105" t="s">
        <v>302</v>
      </c>
      <c r="I518" s="122" t="s">
        <v>434</v>
      </c>
      <c r="J518" s="122" t="s">
        <v>435</v>
      </c>
    </row>
    <row r="519" spans="3:10" x14ac:dyDescent="0.35">
      <c r="C519" s="50" t="s">
        <v>336</v>
      </c>
      <c r="D519" s="50"/>
      <c r="E519" s="50"/>
      <c r="F519" s="110"/>
      <c r="G519" s="79">
        <f>IFERROR((IF(G$526&gt;6,(GETPIVOTDATA("F33",Pivot!$F$410,"År",2024,"F33",1)),)),)</f>
        <v>0.32303618711385701</v>
      </c>
      <c r="H519" s="106">
        <v>0.32303618711385701</v>
      </c>
      <c r="I519" s="106">
        <v>0.31879699248120302</v>
      </c>
      <c r="J519" s="106">
        <v>0.32905982905982906</v>
      </c>
    </row>
    <row r="520" spans="3:10" x14ac:dyDescent="0.35">
      <c r="C520" s="51">
        <v>2</v>
      </c>
      <c r="D520" s="50"/>
      <c r="E520" s="50"/>
      <c r="F520" s="110"/>
      <c r="G520" s="79">
        <f>IFERROR((IF(G$526&gt;6,(GETPIVOTDATA("F33",Pivot!$F$410,"År",2024,"F33",2)),)),)</f>
        <v>0.3971756398940865</v>
      </c>
      <c r="H520" s="106">
        <v>0.3971756398940865</v>
      </c>
      <c r="I520" s="106">
        <v>0.39248120300751882</v>
      </c>
      <c r="J520" s="106">
        <v>0.40384615384615385</v>
      </c>
    </row>
    <row r="521" spans="3:10" x14ac:dyDescent="0.35">
      <c r="C521" s="51">
        <v>3</v>
      </c>
      <c r="D521" s="50"/>
      <c r="E521" s="50"/>
      <c r="F521" s="110"/>
      <c r="G521" s="79">
        <f>IFERROR((IF(G$526&gt;6,(GETPIVOTDATA("F33",Pivot!$F$410,"År",2024,"F33",3)),)),)</f>
        <v>0.13680494263018536</v>
      </c>
      <c r="H521" s="106">
        <v>0.13680494263018536</v>
      </c>
      <c r="I521" s="106">
        <v>0.13533834586466165</v>
      </c>
      <c r="J521" s="106">
        <v>0.1388888888888889</v>
      </c>
    </row>
    <row r="522" spans="3:10" x14ac:dyDescent="0.35">
      <c r="C522" s="50" t="s">
        <v>337</v>
      </c>
      <c r="D522" s="50"/>
      <c r="E522" s="50"/>
      <c r="F522" s="110"/>
      <c r="G522" s="79">
        <f>IFERROR((IF(G$526&gt;6,(GETPIVOTDATA("F33",Pivot!$F$410,"År",2024,"F33",4)),)),)</f>
        <v>9.7969991173874671E-2</v>
      </c>
      <c r="H522" s="106">
        <v>9.7969991173874671E-2</v>
      </c>
      <c r="I522" s="106">
        <v>0.10225563909774436</v>
      </c>
      <c r="J522" s="106">
        <v>9.1880341880341887E-2</v>
      </c>
    </row>
    <row r="523" spans="3:10" x14ac:dyDescent="0.35">
      <c r="C523" s="50" t="s">
        <v>318</v>
      </c>
      <c r="D523" s="50"/>
      <c r="E523" s="50"/>
      <c r="F523" s="110"/>
      <c r="G523" s="79">
        <f>IFERROR((IF(G$526&gt;6,(GETPIVOTDATA("F33",Pivot!$F$410,"År",2024,"F33",5)),)),)</f>
        <v>4.5013239187996469E-2</v>
      </c>
      <c r="H523" s="106">
        <v>4.5013239187996469E-2</v>
      </c>
      <c r="I523" s="106">
        <v>5.1127819548872182E-2</v>
      </c>
      <c r="J523" s="106">
        <v>3.6324786324786328E-2</v>
      </c>
    </row>
    <row r="524" spans="3:10" x14ac:dyDescent="0.35">
      <c r="C524" s="50" t="s">
        <v>302</v>
      </c>
      <c r="D524" s="50"/>
      <c r="E524" s="50"/>
      <c r="F524" s="110"/>
      <c r="G524" s="79">
        <f>SUM(G519:G523)</f>
        <v>1</v>
      </c>
      <c r="H524" s="106">
        <v>1</v>
      </c>
      <c r="I524" s="106">
        <v>1</v>
      </c>
      <c r="J524" s="106">
        <v>1</v>
      </c>
    </row>
    <row r="525" spans="3:10" x14ac:dyDescent="0.35">
      <c r="C525" s="50"/>
      <c r="D525" s="50"/>
      <c r="E525" s="50"/>
      <c r="F525" s="50"/>
      <c r="G525" s="53"/>
      <c r="H525" s="107"/>
      <c r="I525" s="107"/>
      <c r="J525" s="107"/>
    </row>
    <row r="526" spans="3:10" x14ac:dyDescent="0.35">
      <c r="C526" s="50" t="s">
        <v>315</v>
      </c>
      <c r="D526" s="50"/>
      <c r="E526" s="50"/>
      <c r="F526" s="111"/>
      <c r="G526" s="80">
        <f>IFERROR((GETPIVOTDATA("F33",Pivot!$B$410,"År",2024)),)</f>
        <v>1133</v>
      </c>
      <c r="H526" s="108">
        <v>1133</v>
      </c>
      <c r="I526" s="108">
        <v>665</v>
      </c>
      <c r="J526" s="108">
        <v>468</v>
      </c>
    </row>
    <row r="527" spans="3:10" x14ac:dyDescent="0.35">
      <c r="H527" s="105"/>
    </row>
    <row r="528" spans="3:10" x14ac:dyDescent="0.35">
      <c r="H528" s="105"/>
    </row>
    <row r="529" spans="3:10" x14ac:dyDescent="0.35">
      <c r="H529" s="105"/>
    </row>
    <row r="530" spans="3:10" ht="15.5" x14ac:dyDescent="0.35">
      <c r="C530" s="59" t="s">
        <v>221</v>
      </c>
      <c r="H530" s="105"/>
    </row>
    <row r="531" spans="3:10" x14ac:dyDescent="0.35">
      <c r="F531" s="49"/>
      <c r="G531" s="49" t="str">
        <f>Pivot!$C$2</f>
        <v>(Alla)</v>
      </c>
      <c r="H531" s="153" t="s">
        <v>433</v>
      </c>
      <c r="I531" s="153"/>
      <c r="J531" s="153"/>
    </row>
    <row r="532" spans="3:10" ht="29" x14ac:dyDescent="0.35">
      <c r="G532" s="52">
        <v>2024</v>
      </c>
      <c r="H532" s="105" t="s">
        <v>302</v>
      </c>
      <c r="I532" s="122" t="s">
        <v>434</v>
      </c>
      <c r="J532" s="122" t="s">
        <v>435</v>
      </c>
    </row>
    <row r="533" spans="3:10" x14ac:dyDescent="0.35">
      <c r="C533" s="50" t="s">
        <v>336</v>
      </c>
      <c r="D533" s="50"/>
      <c r="E533" s="50"/>
      <c r="F533" s="110"/>
      <c r="G533" s="79">
        <f>IFERROR((IF(G$540&gt;6,(GETPIVOTDATA("F34",Pivot!$F$422,"År",2024,"F34",1)),)),)</f>
        <v>0.36187113857016767</v>
      </c>
      <c r="H533" s="106">
        <v>0.36187113857016767</v>
      </c>
      <c r="I533" s="106">
        <v>0.32631578947368423</v>
      </c>
      <c r="J533" s="106">
        <v>0.41239316239316237</v>
      </c>
    </row>
    <row r="534" spans="3:10" x14ac:dyDescent="0.35">
      <c r="C534" s="51">
        <v>2</v>
      </c>
      <c r="D534" s="50"/>
      <c r="E534" s="50"/>
      <c r="F534" s="110"/>
      <c r="G534" s="79">
        <f>IFERROR((IF(G$540&gt;6,(GETPIVOTDATA("F34",Pivot!$F$422,"År",2024,"F34",2)),)),)</f>
        <v>0.33539276257722861</v>
      </c>
      <c r="H534" s="106">
        <v>0.33539276257722861</v>
      </c>
      <c r="I534" s="106">
        <v>0.35037593984962406</v>
      </c>
      <c r="J534" s="106">
        <v>0.3141025641025641</v>
      </c>
    </row>
    <row r="535" spans="3:10" x14ac:dyDescent="0.35">
      <c r="C535" s="51">
        <v>3</v>
      </c>
      <c r="D535" s="50"/>
      <c r="E535" s="50"/>
      <c r="F535" s="110"/>
      <c r="G535" s="79">
        <f>IFERROR((IF(G$540&gt;6,(GETPIVOTDATA("F34",Pivot!$F$422,"År",2024,"F34",3)),)),)</f>
        <v>0.1297440423654016</v>
      </c>
      <c r="H535" s="106">
        <v>0.1297440423654016</v>
      </c>
      <c r="I535" s="106">
        <v>0.13233082706766916</v>
      </c>
      <c r="J535" s="106">
        <v>0.12606837606837606</v>
      </c>
    </row>
    <row r="536" spans="3:10" x14ac:dyDescent="0.35">
      <c r="C536" s="50" t="s">
        <v>337</v>
      </c>
      <c r="D536" s="50"/>
      <c r="E536" s="50"/>
      <c r="F536" s="110"/>
      <c r="G536" s="79">
        <f>IFERROR((IF(G$540&gt;6,(GETPIVOTDATA("F34",Pivot!$F$422,"År",2024,"F34",4)),)),)</f>
        <v>9.0026478375992938E-2</v>
      </c>
      <c r="H536" s="106">
        <v>9.0026478375992938E-2</v>
      </c>
      <c r="I536" s="106">
        <v>0.10075187969924812</v>
      </c>
      <c r="J536" s="106">
        <v>7.4786324786324784E-2</v>
      </c>
    </row>
    <row r="537" spans="3:10" ht="13.5" customHeight="1" x14ac:dyDescent="0.35">
      <c r="C537" s="50" t="s">
        <v>318</v>
      </c>
      <c r="D537" s="50"/>
      <c r="E537" s="50"/>
      <c r="F537" s="110"/>
      <c r="G537" s="79">
        <f>IFERROR((IF(G$540&gt;6,(GETPIVOTDATA("F34",Pivot!$F$422,"År",2024,"F34",5)),)),)</f>
        <v>8.2965578111209179E-2</v>
      </c>
      <c r="H537" s="106">
        <v>8.2965578111209179E-2</v>
      </c>
      <c r="I537" s="106">
        <v>9.0225563909774431E-2</v>
      </c>
      <c r="J537" s="106">
        <v>7.2649572649572655E-2</v>
      </c>
    </row>
    <row r="538" spans="3:10" ht="13.5" customHeight="1" x14ac:dyDescent="0.35">
      <c r="C538" s="50" t="s">
        <v>302</v>
      </c>
      <c r="D538" s="50"/>
      <c r="E538" s="50"/>
      <c r="F538" s="110"/>
      <c r="G538" s="79">
        <f>SUM(G533:G537)</f>
        <v>1</v>
      </c>
      <c r="H538" s="106">
        <v>1</v>
      </c>
      <c r="I538" s="106">
        <v>1</v>
      </c>
      <c r="J538" s="106">
        <v>0.99999999999999989</v>
      </c>
    </row>
    <row r="539" spans="3:10" ht="13.5" customHeight="1" x14ac:dyDescent="0.35">
      <c r="C539" s="50"/>
      <c r="D539" s="50"/>
      <c r="E539" s="50"/>
      <c r="F539" s="50"/>
      <c r="G539" s="53"/>
      <c r="H539" s="107"/>
      <c r="I539" s="107"/>
      <c r="J539" s="107"/>
    </row>
    <row r="540" spans="3:10" ht="13.5" customHeight="1" x14ac:dyDescent="0.35">
      <c r="C540" s="50" t="s">
        <v>315</v>
      </c>
      <c r="D540" s="50"/>
      <c r="E540" s="50"/>
      <c r="F540" s="111"/>
      <c r="G540" s="80">
        <f>IFERROR((GETPIVOTDATA("F34",Pivot!$B$422,"År",2024)),)</f>
        <v>1133</v>
      </c>
      <c r="H540" s="108">
        <v>1133</v>
      </c>
      <c r="I540" s="108">
        <v>665</v>
      </c>
      <c r="J540" s="108">
        <v>468</v>
      </c>
    </row>
    <row r="541" spans="3:10" ht="13.5" customHeight="1" x14ac:dyDescent="0.35"/>
    <row r="542" spans="3:10" ht="13.5" customHeight="1" x14ac:dyDescent="0.35"/>
    <row r="543" spans="3:10" ht="13.5" customHeight="1" x14ac:dyDescent="0.35"/>
  </sheetData>
  <sheetProtection algorithmName="SHA-512" hashValue="OFcXJAc4Ih4IGo4HgGZxaWjAUc/h4Y3bAW6ClpMgijIm5sd9ltXRYtiNrQG5nH71CxERgO7oX11QDlmP5bly3w==" saltValue="s3mA68fh7j1sF2RwaRFevg==" spinCount="100000" sheet="1" scenarios="1" sort="0" autoFilter="0" pivotTables="0"/>
  <mergeCells count="39">
    <mergeCell ref="C22:K22"/>
    <mergeCell ref="C23:K23"/>
    <mergeCell ref="C20:K20"/>
    <mergeCell ref="C14:K17"/>
    <mergeCell ref="C18:K18"/>
    <mergeCell ref="H43:J43"/>
    <mergeCell ref="H56:J56"/>
    <mergeCell ref="H69:J69"/>
    <mergeCell ref="H85:J85"/>
    <mergeCell ref="H98:J98"/>
    <mergeCell ref="H111:J111"/>
    <mergeCell ref="H125:J125"/>
    <mergeCell ref="H143:J143"/>
    <mergeCell ref="H157:J157"/>
    <mergeCell ref="H171:J171"/>
    <mergeCell ref="H184:J184"/>
    <mergeCell ref="H202:J202"/>
    <mergeCell ref="H215:J215"/>
    <mergeCell ref="H232:J232"/>
    <mergeCell ref="H245:J245"/>
    <mergeCell ref="H263:J263"/>
    <mergeCell ref="H276:J276"/>
    <mergeCell ref="H293:J293"/>
    <mergeCell ref="H306:J306"/>
    <mergeCell ref="H323:J323"/>
    <mergeCell ref="H337:J337"/>
    <mergeCell ref="H355:J355"/>
    <mergeCell ref="H369:J369"/>
    <mergeCell ref="H383:J383"/>
    <mergeCell ref="H396:J396"/>
    <mergeCell ref="H491:J491"/>
    <mergeCell ref="H504:J504"/>
    <mergeCell ref="H517:J517"/>
    <mergeCell ref="H531:J531"/>
    <mergeCell ref="H413:J413"/>
    <mergeCell ref="H426:J426"/>
    <mergeCell ref="H444:J444"/>
    <mergeCell ref="H457:J457"/>
    <mergeCell ref="H474:J474"/>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CF70B-6044-468C-854B-9AE59A7D737F}">
  <sheetPr codeName="Blad1">
    <tabColor theme="8"/>
  </sheetPr>
  <dimension ref="A1:B85"/>
  <sheetViews>
    <sheetView workbookViewId="0">
      <selection activeCell="E19" sqref="E19"/>
    </sheetView>
  </sheetViews>
  <sheetFormatPr defaultRowHeight="14.5" x14ac:dyDescent="0.35"/>
  <cols>
    <col min="1" max="1" width="13.81640625" bestFit="1" customWidth="1"/>
    <col min="2" max="2" width="85.54296875" customWidth="1"/>
  </cols>
  <sheetData>
    <row r="1" spans="1:2" x14ac:dyDescent="0.35">
      <c r="A1" t="s">
        <v>66</v>
      </c>
      <c r="B1" t="s">
        <v>224</v>
      </c>
    </row>
    <row r="2" spans="1:2" ht="15" x14ac:dyDescent="0.4">
      <c r="B2" s="10" t="s">
        <v>183</v>
      </c>
    </row>
    <row r="3" spans="1:2" ht="15" x14ac:dyDescent="0.4">
      <c r="B3" s="10" t="s">
        <v>184</v>
      </c>
    </row>
    <row r="4" spans="1:2" ht="15" x14ac:dyDescent="0.4">
      <c r="B4" s="10" t="s">
        <v>185</v>
      </c>
    </row>
    <row r="5" spans="1:2" ht="15" x14ac:dyDescent="0.4">
      <c r="B5" s="10" t="s">
        <v>185</v>
      </c>
    </row>
    <row r="6" spans="1:2" ht="15" x14ac:dyDescent="0.4">
      <c r="B6" s="10" t="s">
        <v>186</v>
      </c>
    </row>
    <row r="7" spans="1:2" ht="15" x14ac:dyDescent="0.4">
      <c r="A7" t="s">
        <v>4</v>
      </c>
      <c r="B7" s="14" t="s">
        <v>192</v>
      </c>
    </row>
    <row r="8" spans="1:2" ht="15" x14ac:dyDescent="0.4">
      <c r="A8" t="s">
        <v>5</v>
      </c>
      <c r="B8" s="15" t="s">
        <v>193</v>
      </c>
    </row>
    <row r="9" spans="1:2" ht="15" x14ac:dyDescent="0.4">
      <c r="A9" t="s">
        <v>6</v>
      </c>
      <c r="B9" s="15" t="s">
        <v>194</v>
      </c>
    </row>
    <row r="10" spans="1:2" ht="15" x14ac:dyDescent="0.4">
      <c r="A10" t="s">
        <v>7</v>
      </c>
      <c r="B10" s="15" t="s">
        <v>195</v>
      </c>
    </row>
    <row r="11" spans="1:2" ht="15" x14ac:dyDescent="0.4">
      <c r="A11" t="s">
        <v>8</v>
      </c>
      <c r="B11" s="15" t="s">
        <v>196</v>
      </c>
    </row>
    <row r="12" spans="1:2" ht="15" x14ac:dyDescent="0.4">
      <c r="A12" t="s">
        <v>9</v>
      </c>
      <c r="B12" s="15" t="s">
        <v>197</v>
      </c>
    </row>
    <row r="13" spans="1:2" ht="15" x14ac:dyDescent="0.4">
      <c r="A13" t="s">
        <v>10</v>
      </c>
      <c r="B13" s="15" t="s">
        <v>198</v>
      </c>
    </row>
    <row r="14" spans="1:2" ht="15" x14ac:dyDescent="0.4">
      <c r="A14" t="s">
        <v>11</v>
      </c>
      <c r="B14" s="15" t="s">
        <v>200</v>
      </c>
    </row>
    <row r="15" spans="1:2" ht="15" x14ac:dyDescent="0.4">
      <c r="A15" t="s">
        <v>12</v>
      </c>
      <c r="B15" s="14" t="s">
        <v>191</v>
      </c>
    </row>
    <row r="16" spans="1:2" ht="15" x14ac:dyDescent="0.4">
      <c r="A16" t="s">
        <v>13</v>
      </c>
      <c r="B16" s="15" t="s">
        <v>201</v>
      </c>
    </row>
    <row r="17" spans="1:2" ht="15" x14ac:dyDescent="0.4">
      <c r="A17" t="s">
        <v>14</v>
      </c>
      <c r="B17" s="15" t="s">
        <v>285</v>
      </c>
    </row>
    <row r="18" spans="1:2" ht="15" x14ac:dyDescent="0.4">
      <c r="A18" t="s">
        <v>15</v>
      </c>
      <c r="B18" s="15" t="s">
        <v>202</v>
      </c>
    </row>
    <row r="19" spans="1:2" ht="15" x14ac:dyDescent="0.4">
      <c r="A19" t="s">
        <v>16</v>
      </c>
      <c r="B19" s="15" t="s">
        <v>203</v>
      </c>
    </row>
    <row r="20" spans="1:2" ht="15" x14ac:dyDescent="0.4">
      <c r="A20" t="s">
        <v>17</v>
      </c>
      <c r="B20" s="15" t="s">
        <v>204</v>
      </c>
    </row>
    <row r="21" spans="1:2" ht="15" x14ac:dyDescent="0.4">
      <c r="A21" t="s">
        <v>18</v>
      </c>
      <c r="B21" s="15" t="s">
        <v>205</v>
      </c>
    </row>
    <row r="22" spans="1:2" ht="15" x14ac:dyDescent="0.4">
      <c r="A22" t="s">
        <v>19</v>
      </c>
      <c r="B22" s="15" t="s">
        <v>206</v>
      </c>
    </row>
    <row r="23" spans="1:2" ht="15" x14ac:dyDescent="0.4">
      <c r="A23" t="s">
        <v>20</v>
      </c>
      <c r="B23" s="15" t="s">
        <v>207</v>
      </c>
    </row>
    <row r="24" spans="1:2" ht="15" x14ac:dyDescent="0.4">
      <c r="A24" t="s">
        <v>21</v>
      </c>
      <c r="B24" s="15" t="s">
        <v>209</v>
      </c>
    </row>
    <row r="25" spans="1:2" ht="15" x14ac:dyDescent="0.4">
      <c r="A25" t="s">
        <v>22</v>
      </c>
      <c r="B25" s="15" t="s">
        <v>210</v>
      </c>
    </row>
    <row r="26" spans="1:2" ht="15" x14ac:dyDescent="0.4">
      <c r="A26" t="s">
        <v>23</v>
      </c>
      <c r="B26" s="15" t="s">
        <v>211</v>
      </c>
    </row>
    <row r="27" spans="1:2" ht="15" x14ac:dyDescent="0.4">
      <c r="A27" t="s">
        <v>24</v>
      </c>
      <c r="B27" s="15" t="s">
        <v>212</v>
      </c>
    </row>
    <row r="28" spans="1:2" ht="15" x14ac:dyDescent="0.4">
      <c r="A28" t="s">
        <v>25</v>
      </c>
      <c r="B28" s="15" t="s">
        <v>213</v>
      </c>
    </row>
    <row r="29" spans="1:2" ht="15" x14ac:dyDescent="0.4">
      <c r="A29" t="s">
        <v>26</v>
      </c>
      <c r="B29" s="15" t="s">
        <v>214</v>
      </c>
    </row>
    <row r="30" spans="1:2" ht="15" x14ac:dyDescent="0.4">
      <c r="A30" t="s">
        <v>27</v>
      </c>
      <c r="B30" s="15" t="s">
        <v>215</v>
      </c>
    </row>
    <row r="31" spans="1:2" ht="15" x14ac:dyDescent="0.4">
      <c r="A31" t="s">
        <v>28</v>
      </c>
      <c r="B31" s="15" t="s">
        <v>208</v>
      </c>
    </row>
    <row r="32" spans="1:2" ht="15" x14ac:dyDescent="0.4">
      <c r="A32" t="s">
        <v>29</v>
      </c>
      <c r="B32" s="15" t="s">
        <v>216</v>
      </c>
    </row>
    <row r="33" spans="1:2" ht="15" x14ac:dyDescent="0.4">
      <c r="A33" t="s">
        <v>30</v>
      </c>
      <c r="B33" s="15" t="s">
        <v>217</v>
      </c>
    </row>
    <row r="34" spans="1:2" ht="15" x14ac:dyDescent="0.4">
      <c r="A34" t="s">
        <v>31</v>
      </c>
      <c r="B34" s="15" t="s">
        <v>218</v>
      </c>
    </row>
    <row r="35" spans="1:2" ht="15" x14ac:dyDescent="0.4">
      <c r="A35" t="s">
        <v>32</v>
      </c>
      <c r="B35" s="15" t="s">
        <v>219</v>
      </c>
    </row>
    <row r="36" spans="1:2" ht="15" x14ac:dyDescent="0.4">
      <c r="A36" t="s">
        <v>33</v>
      </c>
      <c r="B36" s="10" t="s">
        <v>220</v>
      </c>
    </row>
    <row r="37" spans="1:2" ht="15" x14ac:dyDescent="0.4">
      <c r="A37" t="s">
        <v>34</v>
      </c>
      <c r="B37" s="10" t="s">
        <v>222</v>
      </c>
    </row>
    <row r="38" spans="1:2" ht="15" x14ac:dyDescent="0.4">
      <c r="A38" t="s">
        <v>35</v>
      </c>
      <c r="B38" s="10" t="s">
        <v>187</v>
      </c>
    </row>
    <row r="39" spans="1:2" ht="15" x14ac:dyDescent="0.4">
      <c r="A39" t="s">
        <v>36</v>
      </c>
      <c r="B39" s="10" t="s">
        <v>188</v>
      </c>
    </row>
    <row r="40" spans="1:2" ht="15" x14ac:dyDescent="0.4">
      <c r="A40" t="s">
        <v>37</v>
      </c>
      <c r="B40" s="10" t="s">
        <v>221</v>
      </c>
    </row>
    <row r="41" spans="1:2" ht="15" x14ac:dyDescent="0.4">
      <c r="B41" s="10"/>
    </row>
    <row r="42" spans="1:2" ht="15" x14ac:dyDescent="0.4">
      <c r="B42" s="10"/>
    </row>
    <row r="43" spans="1:2" ht="15" x14ac:dyDescent="0.4">
      <c r="B43" s="10"/>
    </row>
    <row r="44" spans="1:2" ht="15" x14ac:dyDescent="0.4">
      <c r="B44" s="10"/>
    </row>
    <row r="45" spans="1:2" x14ac:dyDescent="0.35">
      <c r="B45" s="9"/>
    </row>
    <row r="46" spans="1:2" x14ac:dyDescent="0.35">
      <c r="A46" t="s">
        <v>263</v>
      </c>
      <c r="B46" s="13" t="s">
        <v>267</v>
      </c>
    </row>
    <row r="47" spans="1:2" ht="15" x14ac:dyDescent="0.4">
      <c r="A47" t="s">
        <v>324</v>
      </c>
      <c r="B47" s="11" t="s">
        <v>192</v>
      </c>
    </row>
    <row r="48" spans="1:2" ht="15" x14ac:dyDescent="0.4">
      <c r="B48" s="10" t="s">
        <v>193</v>
      </c>
    </row>
    <row r="49" spans="1:2" ht="15" x14ac:dyDescent="0.4">
      <c r="B49" s="10" t="s">
        <v>194</v>
      </c>
    </row>
    <row r="50" spans="1:2" x14ac:dyDescent="0.35">
      <c r="A50" t="s">
        <v>264</v>
      </c>
      <c r="B50" s="13" t="s">
        <v>276</v>
      </c>
    </row>
    <row r="51" spans="1:2" ht="15" x14ac:dyDescent="0.4">
      <c r="A51" t="s">
        <v>325</v>
      </c>
      <c r="B51" s="10" t="s">
        <v>195</v>
      </c>
    </row>
    <row r="52" spans="1:2" ht="15" x14ac:dyDescent="0.4">
      <c r="B52" s="10" t="s">
        <v>196</v>
      </c>
    </row>
    <row r="53" spans="1:2" ht="15" x14ac:dyDescent="0.4">
      <c r="B53" s="10" t="s">
        <v>197</v>
      </c>
    </row>
    <row r="54" spans="1:2" ht="15" x14ac:dyDescent="0.4">
      <c r="B54" s="10" t="s">
        <v>198</v>
      </c>
    </row>
    <row r="55" spans="1:2" x14ac:dyDescent="0.35">
      <c r="A55" t="s">
        <v>265</v>
      </c>
      <c r="B55" s="13" t="s">
        <v>275</v>
      </c>
    </row>
    <row r="56" spans="1:2" ht="15" x14ac:dyDescent="0.4">
      <c r="A56" t="s">
        <v>326</v>
      </c>
      <c r="B56" s="10" t="s">
        <v>200</v>
      </c>
    </row>
    <row r="57" spans="1:2" ht="15" x14ac:dyDescent="0.4">
      <c r="B57" s="11" t="s">
        <v>191</v>
      </c>
    </row>
    <row r="58" spans="1:2" ht="15" x14ac:dyDescent="0.4">
      <c r="B58" s="10" t="s">
        <v>201</v>
      </c>
    </row>
    <row r="59" spans="1:2" ht="15" x14ac:dyDescent="0.4">
      <c r="B59" s="10" t="s">
        <v>199</v>
      </c>
    </row>
    <row r="60" spans="1:2" x14ac:dyDescent="0.35">
      <c r="A60" t="s">
        <v>266</v>
      </c>
      <c r="B60" s="13" t="s">
        <v>277</v>
      </c>
    </row>
    <row r="61" spans="1:2" x14ac:dyDescent="0.35">
      <c r="A61" t="s">
        <v>327</v>
      </c>
      <c r="B61" t="s">
        <v>202</v>
      </c>
    </row>
    <row r="62" spans="1:2" x14ac:dyDescent="0.35">
      <c r="B62" t="s">
        <v>203</v>
      </c>
    </row>
    <row r="63" spans="1:2" x14ac:dyDescent="0.35">
      <c r="A63" t="s">
        <v>268</v>
      </c>
      <c r="B63" s="13" t="s">
        <v>278</v>
      </c>
    </row>
    <row r="64" spans="1:2" x14ac:dyDescent="0.35">
      <c r="B64" t="s">
        <v>204</v>
      </c>
    </row>
    <row r="65" spans="1:2" x14ac:dyDescent="0.35">
      <c r="B65" t="s">
        <v>205</v>
      </c>
    </row>
    <row r="66" spans="1:2" x14ac:dyDescent="0.35">
      <c r="A66" t="s">
        <v>269</v>
      </c>
      <c r="B66" s="13" t="s">
        <v>279</v>
      </c>
    </row>
    <row r="67" spans="1:2" x14ac:dyDescent="0.35">
      <c r="B67" t="s">
        <v>206</v>
      </c>
    </row>
    <row r="68" spans="1:2" x14ac:dyDescent="0.35">
      <c r="B68" t="s">
        <v>207</v>
      </c>
    </row>
    <row r="69" spans="1:2" x14ac:dyDescent="0.35">
      <c r="A69" t="s">
        <v>270</v>
      </c>
      <c r="B69" s="13" t="s">
        <v>280</v>
      </c>
    </row>
    <row r="70" spans="1:2" x14ac:dyDescent="0.35">
      <c r="B70" t="s">
        <v>209</v>
      </c>
    </row>
    <row r="71" spans="1:2" x14ac:dyDescent="0.35">
      <c r="B71" t="s">
        <v>210</v>
      </c>
    </row>
    <row r="72" spans="1:2" x14ac:dyDescent="0.35">
      <c r="A72" t="s">
        <v>271</v>
      </c>
      <c r="B72" s="13" t="s">
        <v>281</v>
      </c>
    </row>
    <row r="73" spans="1:2" x14ac:dyDescent="0.35">
      <c r="B73" t="s">
        <v>211</v>
      </c>
    </row>
    <row r="74" spans="1:2" x14ac:dyDescent="0.35">
      <c r="B74" t="s">
        <v>212</v>
      </c>
    </row>
    <row r="75" spans="1:2" x14ac:dyDescent="0.35">
      <c r="A75" t="s">
        <v>272</v>
      </c>
      <c r="B75" s="13" t="s">
        <v>282</v>
      </c>
    </row>
    <row r="76" spans="1:2" x14ac:dyDescent="0.35">
      <c r="B76" t="s">
        <v>213</v>
      </c>
    </row>
    <row r="77" spans="1:2" x14ac:dyDescent="0.35">
      <c r="B77" t="s">
        <v>214</v>
      </c>
    </row>
    <row r="78" spans="1:2" x14ac:dyDescent="0.35">
      <c r="B78" t="s">
        <v>215</v>
      </c>
    </row>
    <row r="79" spans="1:2" x14ac:dyDescent="0.35">
      <c r="B79" t="s">
        <v>208</v>
      </c>
    </row>
    <row r="80" spans="1:2" x14ac:dyDescent="0.35">
      <c r="A80" t="s">
        <v>273</v>
      </c>
      <c r="B80" s="13" t="s">
        <v>283</v>
      </c>
    </row>
    <row r="81" spans="1:2" x14ac:dyDescent="0.35">
      <c r="B81" t="s">
        <v>216</v>
      </c>
    </row>
    <row r="82" spans="1:2" x14ac:dyDescent="0.35">
      <c r="B82" t="s">
        <v>217</v>
      </c>
    </row>
    <row r="83" spans="1:2" x14ac:dyDescent="0.35">
      <c r="A83" t="s">
        <v>274</v>
      </c>
      <c r="B83" s="13" t="s">
        <v>284</v>
      </c>
    </row>
    <row r="84" spans="1:2" x14ac:dyDescent="0.35">
      <c r="B84" t="s">
        <v>218</v>
      </c>
    </row>
    <row r="85" spans="1:2" x14ac:dyDescent="0.35">
      <c r="B85" t="s">
        <v>219</v>
      </c>
    </row>
  </sheetData>
  <phoneticPr fontId="1" type="noConversion"/>
  <pageMargins left="0.7" right="0.7" top="0.75" bottom="0.75" header="0.3" footer="0.3"/>
  <pageSetup paperSize="9" orientation="portrait" r:id="rId1"/>
  <drawing r:id="rId2"/>
  <legacyDrawing r:id="rId3"/>
  <controls>
    <mc:AlternateContent xmlns:mc="http://schemas.openxmlformats.org/markup-compatibility/2006">
      <mc:Choice Requires="x14">
        <control shapeId="5121" r:id="rId4" name="Control 1">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21" r:id="rId4" name="Control 1"/>
      </mc:Fallback>
    </mc:AlternateContent>
    <mc:AlternateContent xmlns:mc="http://schemas.openxmlformats.org/markup-compatibility/2006">
      <mc:Choice Requires="x14">
        <control shapeId="5122" r:id="rId6" name="Control 2">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22" r:id="rId6" name="Control 2"/>
      </mc:Fallback>
    </mc:AlternateContent>
    <mc:AlternateContent xmlns:mc="http://schemas.openxmlformats.org/markup-compatibility/2006">
      <mc:Choice Requires="x14">
        <control shapeId="5123" r:id="rId7" name="Control 3">
          <controlPr defaultSize="0" r:id="rId8">
            <anchor moveWithCells="1">
              <from>
                <xdr:col>1</xdr:col>
                <xdr:colOff>768350</xdr:colOff>
                <xdr:row>64</xdr:row>
                <xdr:rowOff>82550</xdr:rowOff>
              </from>
              <to>
                <xdr:col>1</xdr:col>
                <xdr:colOff>984250</xdr:colOff>
                <xdr:row>65</xdr:row>
                <xdr:rowOff>146050</xdr:rowOff>
              </to>
            </anchor>
          </controlPr>
        </control>
      </mc:Choice>
      <mc:Fallback>
        <control shapeId="5123" r:id="rId7" name="Control 3"/>
      </mc:Fallback>
    </mc:AlternateContent>
    <mc:AlternateContent xmlns:mc="http://schemas.openxmlformats.org/markup-compatibility/2006">
      <mc:Choice Requires="x14">
        <control shapeId="5124" r:id="rId9" name="Control 4">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24" r:id="rId9" name="Control 4"/>
      </mc:Fallback>
    </mc:AlternateContent>
    <mc:AlternateContent xmlns:mc="http://schemas.openxmlformats.org/markup-compatibility/2006">
      <mc:Choice Requires="x14">
        <control shapeId="5125" r:id="rId10" name="Control 5">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25" r:id="rId10" name="Control 5"/>
      </mc:Fallback>
    </mc:AlternateContent>
    <mc:AlternateContent xmlns:mc="http://schemas.openxmlformats.org/markup-compatibility/2006">
      <mc:Choice Requires="x14">
        <control shapeId="5126" r:id="rId11" name="Control 6">
          <controlPr defaultSize="0" r:id="rId8">
            <anchor moveWithCells="1">
              <from>
                <xdr:col>1</xdr:col>
                <xdr:colOff>768350</xdr:colOff>
                <xdr:row>64</xdr:row>
                <xdr:rowOff>82550</xdr:rowOff>
              </from>
              <to>
                <xdr:col>1</xdr:col>
                <xdr:colOff>984250</xdr:colOff>
                <xdr:row>65</xdr:row>
                <xdr:rowOff>146050</xdr:rowOff>
              </to>
            </anchor>
          </controlPr>
        </control>
      </mc:Choice>
      <mc:Fallback>
        <control shapeId="5126" r:id="rId11" name="Control 6"/>
      </mc:Fallback>
    </mc:AlternateContent>
    <mc:AlternateContent xmlns:mc="http://schemas.openxmlformats.org/markup-compatibility/2006">
      <mc:Choice Requires="x14">
        <control shapeId="5127" r:id="rId12" name="Control 7">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27" r:id="rId12" name="Control 7"/>
      </mc:Fallback>
    </mc:AlternateContent>
    <mc:AlternateContent xmlns:mc="http://schemas.openxmlformats.org/markup-compatibility/2006">
      <mc:Choice Requires="x14">
        <control shapeId="5128" r:id="rId13" name="Control 8">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28" r:id="rId13" name="Control 8"/>
      </mc:Fallback>
    </mc:AlternateContent>
    <mc:AlternateContent xmlns:mc="http://schemas.openxmlformats.org/markup-compatibility/2006">
      <mc:Choice Requires="x14">
        <control shapeId="5129" r:id="rId14" name="Control 9">
          <controlPr defaultSize="0" r:id="rId8">
            <anchor moveWithCells="1">
              <from>
                <xdr:col>1</xdr:col>
                <xdr:colOff>768350</xdr:colOff>
                <xdr:row>64</xdr:row>
                <xdr:rowOff>82550</xdr:rowOff>
              </from>
              <to>
                <xdr:col>1</xdr:col>
                <xdr:colOff>984250</xdr:colOff>
                <xdr:row>65</xdr:row>
                <xdr:rowOff>146050</xdr:rowOff>
              </to>
            </anchor>
          </controlPr>
        </control>
      </mc:Choice>
      <mc:Fallback>
        <control shapeId="5129" r:id="rId14" name="Control 9"/>
      </mc:Fallback>
    </mc:AlternateContent>
    <mc:AlternateContent xmlns:mc="http://schemas.openxmlformats.org/markup-compatibility/2006">
      <mc:Choice Requires="x14">
        <control shapeId="5130" r:id="rId15" name="Control 10">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30" r:id="rId15" name="Control 10"/>
      </mc:Fallback>
    </mc:AlternateContent>
    <mc:AlternateContent xmlns:mc="http://schemas.openxmlformats.org/markup-compatibility/2006">
      <mc:Choice Requires="x14">
        <control shapeId="5131" r:id="rId16" name="Control 11">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31" r:id="rId16" name="Control 11"/>
      </mc:Fallback>
    </mc:AlternateContent>
    <mc:AlternateContent xmlns:mc="http://schemas.openxmlformats.org/markup-compatibility/2006">
      <mc:Choice Requires="x14">
        <control shapeId="5132" r:id="rId17" name="Control 12">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32" r:id="rId17" name="Control 12"/>
      </mc:Fallback>
    </mc:AlternateContent>
    <mc:AlternateContent xmlns:mc="http://schemas.openxmlformats.org/markup-compatibility/2006">
      <mc:Choice Requires="x14">
        <control shapeId="5133" r:id="rId18" name="Control 13">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33" r:id="rId18" name="Control 13"/>
      </mc:Fallback>
    </mc:AlternateContent>
    <mc:AlternateContent xmlns:mc="http://schemas.openxmlformats.org/markup-compatibility/2006">
      <mc:Choice Requires="x14">
        <control shapeId="5134" r:id="rId19" name="Control 14">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34" r:id="rId19" name="Control 14"/>
      </mc:Fallback>
    </mc:AlternateContent>
    <mc:AlternateContent xmlns:mc="http://schemas.openxmlformats.org/markup-compatibility/2006">
      <mc:Choice Requires="x14">
        <control shapeId="5135" r:id="rId20" name="Control 15">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35" r:id="rId20" name="Control 15"/>
      </mc:Fallback>
    </mc:AlternateContent>
    <mc:AlternateContent xmlns:mc="http://schemas.openxmlformats.org/markup-compatibility/2006">
      <mc:Choice Requires="x14">
        <control shapeId="5136" r:id="rId21" name="Control 16">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36" r:id="rId21" name="Control 16"/>
      </mc:Fallback>
    </mc:AlternateContent>
    <mc:AlternateContent xmlns:mc="http://schemas.openxmlformats.org/markup-compatibility/2006">
      <mc:Choice Requires="x14">
        <control shapeId="5137" r:id="rId22" name="Control 17">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37" r:id="rId22" name="Control 17"/>
      </mc:Fallback>
    </mc:AlternateContent>
    <mc:AlternateContent xmlns:mc="http://schemas.openxmlformats.org/markup-compatibility/2006">
      <mc:Choice Requires="x14">
        <control shapeId="5138" r:id="rId23" name="Control 18">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38" r:id="rId23" name="Control 18"/>
      </mc:Fallback>
    </mc:AlternateContent>
    <mc:AlternateContent xmlns:mc="http://schemas.openxmlformats.org/markup-compatibility/2006">
      <mc:Choice Requires="x14">
        <control shapeId="5139" r:id="rId24" name="Control 19">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39" r:id="rId24" name="Control 19"/>
      </mc:Fallback>
    </mc:AlternateContent>
    <mc:AlternateContent xmlns:mc="http://schemas.openxmlformats.org/markup-compatibility/2006">
      <mc:Choice Requires="x14">
        <control shapeId="5140" r:id="rId25" name="Control 20">
          <controlPr defaultSize="0" r:id="rId5">
            <anchor moveWithCells="1">
              <from>
                <xdr:col>1</xdr:col>
                <xdr:colOff>768350</xdr:colOff>
                <xdr:row>64</xdr:row>
                <xdr:rowOff>82550</xdr:rowOff>
              </from>
              <to>
                <xdr:col>1</xdr:col>
                <xdr:colOff>984250</xdr:colOff>
                <xdr:row>65</xdr:row>
                <xdr:rowOff>146050</xdr:rowOff>
              </to>
            </anchor>
          </controlPr>
        </control>
      </mc:Choice>
      <mc:Fallback>
        <control shapeId="5140" r:id="rId25" name="Control 20"/>
      </mc:Fallback>
    </mc:AlternateContent>
    <mc:AlternateContent xmlns:mc="http://schemas.openxmlformats.org/markup-compatibility/2006">
      <mc:Choice Requires="x14">
        <control shapeId="5141" r:id="rId26" name="Control 21">
          <controlPr defaultSize="0" r:id="rId8">
            <anchor moveWithCells="1">
              <from>
                <xdr:col>1</xdr:col>
                <xdr:colOff>768350</xdr:colOff>
                <xdr:row>64</xdr:row>
                <xdr:rowOff>82550</xdr:rowOff>
              </from>
              <to>
                <xdr:col>1</xdr:col>
                <xdr:colOff>984250</xdr:colOff>
                <xdr:row>65</xdr:row>
                <xdr:rowOff>146050</xdr:rowOff>
              </to>
            </anchor>
          </controlPr>
        </control>
      </mc:Choice>
      <mc:Fallback>
        <control shapeId="5141" r:id="rId26" name="Control 2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27A7-8DC3-4373-958D-1C56F5A722D6}">
  <dimension ref="A1:N211"/>
  <sheetViews>
    <sheetView showGridLines="0" showRowColHeaders="0" workbookViewId="0">
      <selection activeCell="Q24" sqref="Q24"/>
    </sheetView>
  </sheetViews>
  <sheetFormatPr defaultRowHeight="14.5" x14ac:dyDescent="0.35"/>
  <cols>
    <col min="1" max="1" width="4.453125" customWidth="1"/>
    <col min="2" max="2" width="7.1796875" customWidth="1"/>
    <col min="3" max="3" width="5.81640625" customWidth="1"/>
    <col min="4" max="4" width="6.26953125" customWidth="1"/>
    <col min="5" max="5" width="6.81640625" customWidth="1"/>
    <col min="6" max="6" width="7.453125" customWidth="1"/>
    <col min="7" max="7" width="5.81640625" customWidth="1"/>
  </cols>
  <sheetData>
    <row r="1" spans="1:12" x14ac:dyDescent="0.35">
      <c r="A1" s="16"/>
      <c r="B1" s="16"/>
      <c r="C1" s="16"/>
      <c r="D1" s="16"/>
      <c r="E1" s="16"/>
      <c r="F1" s="18"/>
    </row>
    <row r="2" spans="1:12" x14ac:dyDescent="0.35">
      <c r="A2" s="16"/>
      <c r="B2" s="16"/>
      <c r="C2" s="16"/>
      <c r="D2" s="16"/>
      <c r="E2" s="16"/>
      <c r="F2" s="18"/>
    </row>
    <row r="3" spans="1:12" ht="16.5" x14ac:dyDescent="0.35">
      <c r="A3" s="16"/>
      <c r="B3" s="16"/>
      <c r="C3" s="16"/>
      <c r="D3" s="16"/>
      <c r="E3" s="20" t="s">
        <v>286</v>
      </c>
      <c r="F3" s="18"/>
    </row>
    <row r="4" spans="1:12" ht="16.5" x14ac:dyDescent="0.35">
      <c r="A4" s="16"/>
      <c r="B4" s="16"/>
      <c r="C4" s="16"/>
      <c r="D4" s="16"/>
      <c r="E4" s="20" t="s">
        <v>287</v>
      </c>
      <c r="F4" s="18"/>
    </row>
    <row r="5" spans="1:12" x14ac:dyDescent="0.35">
      <c r="A5" s="16"/>
      <c r="B5" s="16"/>
      <c r="C5" s="16"/>
      <c r="D5" s="16"/>
      <c r="E5" s="16"/>
      <c r="F5" s="18"/>
    </row>
    <row r="6" spans="1:12" ht="16.5" x14ac:dyDescent="0.35">
      <c r="A6" s="16"/>
      <c r="B6" s="16"/>
      <c r="C6" s="16"/>
      <c r="D6" s="16"/>
      <c r="E6" s="20" t="s">
        <v>401</v>
      </c>
      <c r="F6" s="18"/>
    </row>
    <row r="7" spans="1:12" x14ac:dyDescent="0.35">
      <c r="A7" s="16"/>
      <c r="B7" s="16"/>
      <c r="C7" s="16"/>
      <c r="D7" s="16"/>
      <c r="E7" s="22" t="s">
        <v>288</v>
      </c>
      <c r="F7" s="18"/>
      <c r="G7" t="str">
        <f>Pivot!C2</f>
        <v>(Alla)</v>
      </c>
    </row>
    <row r="8" spans="1:12" x14ac:dyDescent="0.35">
      <c r="A8" s="16"/>
      <c r="B8" s="16"/>
      <c r="C8" s="16"/>
      <c r="D8" s="16"/>
      <c r="E8" s="22" t="s">
        <v>289</v>
      </c>
      <c r="F8" s="18"/>
      <c r="G8">
        <f>GETPIVOTDATA("Resultatenhet",Pivot!$B$4,"År",2024)</f>
        <v>1141</v>
      </c>
    </row>
    <row r="9" spans="1:12" x14ac:dyDescent="0.35">
      <c r="A9" s="16"/>
      <c r="B9" s="16"/>
      <c r="C9" s="16"/>
      <c r="D9" s="16"/>
      <c r="E9" s="22" t="s">
        <v>290</v>
      </c>
      <c r="F9" s="16"/>
      <c r="G9">
        <v>8</v>
      </c>
    </row>
    <row r="10" spans="1:12" x14ac:dyDescent="0.35">
      <c r="A10" s="16"/>
      <c r="B10" s="16"/>
      <c r="C10" s="16"/>
      <c r="D10" s="16"/>
      <c r="E10" s="22" t="s">
        <v>291</v>
      </c>
      <c r="F10" s="18"/>
      <c r="G10" t="str">
        <f>Pivot!G2</f>
        <v>(Alla)</v>
      </c>
    </row>
    <row r="11" spans="1:12" x14ac:dyDescent="0.35">
      <c r="A11" s="16"/>
      <c r="B11" s="16"/>
      <c r="C11" s="16"/>
      <c r="D11" s="16"/>
      <c r="E11" s="22" t="s">
        <v>292</v>
      </c>
      <c r="F11" s="16"/>
      <c r="G11" t="str">
        <f>Pivot!G15</f>
        <v>(Alla)</v>
      </c>
    </row>
    <row r="12" spans="1:12" x14ac:dyDescent="0.35">
      <c r="A12" s="16"/>
      <c r="B12" s="16"/>
      <c r="C12" s="16"/>
      <c r="D12" s="16"/>
      <c r="E12" s="28" t="s">
        <v>308</v>
      </c>
      <c r="F12" s="18"/>
    </row>
    <row r="14" spans="1:12" ht="18.5" x14ac:dyDescent="0.45">
      <c r="B14" s="56" t="s">
        <v>370</v>
      </c>
      <c r="C14" s="56"/>
      <c r="D14" s="56"/>
      <c r="E14" s="56"/>
      <c r="F14" s="56"/>
      <c r="G14" s="56"/>
      <c r="H14" s="56"/>
      <c r="I14" s="56"/>
      <c r="J14" s="56"/>
      <c r="K14" s="56"/>
    </row>
    <row r="15" spans="1:12" ht="18.5" x14ac:dyDescent="0.45">
      <c r="B15" s="61" t="s">
        <v>374</v>
      </c>
      <c r="C15" s="56"/>
      <c r="D15" s="56"/>
      <c r="E15" s="56"/>
      <c r="F15" s="56"/>
      <c r="G15" s="56"/>
      <c r="H15" s="56"/>
      <c r="I15" s="56"/>
      <c r="J15" s="56"/>
      <c r="K15" s="56"/>
    </row>
    <row r="16" spans="1:12" ht="20.149999999999999" customHeight="1" x14ac:dyDescent="0.35">
      <c r="K16" s="72" t="str">
        <f>Pivot!C2</f>
        <v>(Alla)</v>
      </c>
      <c r="L16" s="72" t="s">
        <v>302</v>
      </c>
    </row>
    <row r="17" spans="2:14" ht="17.25" customHeight="1" x14ac:dyDescent="0.35">
      <c r="B17" s="60" t="s">
        <v>192</v>
      </c>
      <c r="K17" s="6">
        <f>Tabeller!G45+Tabeller!G46</f>
        <v>0.53386103781882144</v>
      </c>
      <c r="L17" s="6">
        <v>0.53386103781882144</v>
      </c>
    </row>
    <row r="18" spans="2:14" ht="17.25" customHeight="1" x14ac:dyDescent="0.4">
      <c r="B18" s="60" t="s">
        <v>193</v>
      </c>
      <c r="K18" s="6">
        <f>Tabeller!G58+Tabeller!G59</f>
        <v>0.48410535876475935</v>
      </c>
      <c r="L18" s="6">
        <v>0.48410535876475935</v>
      </c>
      <c r="N18" s="14"/>
    </row>
    <row r="19" spans="2:14" ht="17.25" customHeight="1" x14ac:dyDescent="0.4">
      <c r="B19" s="60" t="s">
        <v>194</v>
      </c>
      <c r="K19" s="6">
        <f>Tabeller!G71+Tabeller!G72</f>
        <v>0.39103690685413006</v>
      </c>
      <c r="L19" s="6">
        <v>0.39103690685413006</v>
      </c>
      <c r="N19" s="15"/>
    </row>
    <row r="20" spans="2:14" ht="17.25" customHeight="1" x14ac:dyDescent="0.4">
      <c r="B20" s="60" t="s">
        <v>195</v>
      </c>
      <c r="K20" s="6">
        <f>Tabeller!G87+Tabeller!G88</f>
        <v>0.3386103781882146</v>
      </c>
      <c r="L20" s="6">
        <v>0.3386103781882146</v>
      </c>
      <c r="N20" s="15"/>
    </row>
    <row r="21" spans="2:14" ht="17.25" customHeight="1" x14ac:dyDescent="0.4">
      <c r="B21" s="60" t="s">
        <v>196</v>
      </c>
      <c r="K21" s="6">
        <f>Tabeller!G100+Tabeller!G101</f>
        <v>0.44945848375451264</v>
      </c>
      <c r="L21" s="6">
        <v>0.44945848375451264</v>
      </c>
      <c r="N21" s="15"/>
    </row>
    <row r="22" spans="2:14" ht="17.25" customHeight="1" x14ac:dyDescent="0.4">
      <c r="B22" s="60" t="s">
        <v>197</v>
      </c>
      <c r="K22" s="6">
        <f>Tabeller!G113+Tabeller!G114</f>
        <v>0.16974494283201408</v>
      </c>
      <c r="L22" s="6">
        <v>0.16974494283201408</v>
      </c>
      <c r="N22" s="15"/>
    </row>
    <row r="23" spans="2:14" ht="17.25" customHeight="1" x14ac:dyDescent="0.4">
      <c r="B23" s="60" t="s">
        <v>198</v>
      </c>
      <c r="K23" s="6">
        <f>Tabeller!G127+Tabeller!G128</f>
        <v>0.62190812720848054</v>
      </c>
      <c r="L23" s="6">
        <v>0.62190812720848054</v>
      </c>
      <c r="N23" s="15"/>
    </row>
    <row r="24" spans="2:14" ht="17.25" customHeight="1" x14ac:dyDescent="0.4">
      <c r="B24" s="60" t="s">
        <v>200</v>
      </c>
      <c r="K24" s="6">
        <f>Tabeller!G145+Tabeller!G146</f>
        <v>0.58333333333333326</v>
      </c>
      <c r="L24" s="6">
        <v>0.58333333333333326</v>
      </c>
      <c r="N24" s="15"/>
    </row>
    <row r="25" spans="2:14" ht="17.25" customHeight="1" x14ac:dyDescent="0.4">
      <c r="B25" s="60" t="s">
        <v>191</v>
      </c>
      <c r="K25" s="6">
        <f>Tabeller!G159+Tabeller!G160</f>
        <v>0.65318957771787955</v>
      </c>
      <c r="L25" s="6">
        <v>0.65318957771787955</v>
      </c>
      <c r="N25" s="15"/>
    </row>
    <row r="26" spans="2:14" ht="17.25" customHeight="1" x14ac:dyDescent="0.4">
      <c r="B26" s="60" t="s">
        <v>201</v>
      </c>
      <c r="K26" s="6">
        <f>Tabeller!G173+Tabeller!G174</f>
        <v>0.60739436619718312</v>
      </c>
      <c r="L26" s="6">
        <v>0.60739436619718312</v>
      </c>
      <c r="N26" s="14"/>
    </row>
    <row r="27" spans="2:14" ht="17.25" customHeight="1" x14ac:dyDescent="0.4">
      <c r="B27" s="60" t="s">
        <v>199</v>
      </c>
      <c r="K27" s="6">
        <f>Tabeller!G186+Tabeller!G187</f>
        <v>0.38380281690140849</v>
      </c>
      <c r="L27" s="6">
        <v>0.38380281690140849</v>
      </c>
      <c r="N27" s="15"/>
    </row>
    <row r="28" spans="2:14" ht="17.25" customHeight="1" x14ac:dyDescent="0.4">
      <c r="B28" s="60" t="s">
        <v>202</v>
      </c>
      <c r="K28" s="6">
        <f>Tabeller!G204+Tabeller!G205</f>
        <v>0.36994727592267135</v>
      </c>
      <c r="L28" s="6">
        <v>0.36994727592267135</v>
      </c>
      <c r="N28" s="15"/>
    </row>
    <row r="29" spans="2:14" ht="17.25" customHeight="1" x14ac:dyDescent="0.4">
      <c r="B29" s="62" t="s">
        <v>203</v>
      </c>
      <c r="K29" s="6">
        <f>Tabeller!G217+Tabeller!G218</f>
        <v>0.5267379679144385</v>
      </c>
      <c r="L29" s="6">
        <v>0.5267379679144385</v>
      </c>
      <c r="N29" s="15"/>
    </row>
    <row r="30" spans="2:14" ht="17.25" customHeight="1" x14ac:dyDescent="0.4">
      <c r="B30" s="60" t="s">
        <v>204</v>
      </c>
      <c r="K30" s="6">
        <f>Tabeller!G234+Tabeller!G235</f>
        <v>0.52105263157894732</v>
      </c>
      <c r="L30" s="6">
        <v>0.52105263157894732</v>
      </c>
      <c r="N30" s="15"/>
    </row>
    <row r="31" spans="2:14" ht="17.25" customHeight="1" x14ac:dyDescent="0.4">
      <c r="B31" s="60" t="s">
        <v>205</v>
      </c>
      <c r="K31" s="6">
        <f>Tabeller!G247+Tabeller!G248</f>
        <v>0.26274165202108962</v>
      </c>
      <c r="L31" s="6">
        <v>0.26274165202108962</v>
      </c>
      <c r="N31" s="15"/>
    </row>
    <row r="32" spans="2:14" ht="15" x14ac:dyDescent="0.4">
      <c r="K32" s="6"/>
      <c r="L32" s="6"/>
      <c r="N32" s="15"/>
    </row>
    <row r="33" spans="11:14" ht="15" x14ac:dyDescent="0.4">
      <c r="K33" s="6"/>
      <c r="L33" s="6"/>
      <c r="N33" s="15"/>
    </row>
    <row r="34" spans="11:14" ht="15" x14ac:dyDescent="0.4">
      <c r="K34" s="6"/>
      <c r="L34" s="6"/>
      <c r="N34" s="15"/>
    </row>
    <row r="35" spans="11:14" ht="15" x14ac:dyDescent="0.4">
      <c r="K35" s="6"/>
      <c r="L35" s="6"/>
      <c r="N35" s="15"/>
    </row>
    <row r="36" spans="11:14" ht="15" x14ac:dyDescent="0.4">
      <c r="K36" s="6"/>
      <c r="L36" s="6"/>
      <c r="N36" s="15"/>
    </row>
    <row r="37" spans="11:14" ht="15" x14ac:dyDescent="0.4">
      <c r="K37" s="6"/>
      <c r="L37" s="6"/>
      <c r="N37" s="15"/>
    </row>
    <row r="38" spans="11:14" ht="15" x14ac:dyDescent="0.4">
      <c r="K38" s="6"/>
      <c r="L38" s="6"/>
      <c r="N38" s="15"/>
    </row>
    <row r="39" spans="11:14" ht="15" x14ac:dyDescent="0.4">
      <c r="K39" s="6"/>
      <c r="L39" s="6"/>
      <c r="N39" s="15"/>
    </row>
    <row r="40" spans="11:14" ht="15" x14ac:dyDescent="0.4">
      <c r="K40" s="6"/>
      <c r="L40" s="6"/>
      <c r="N40" s="15"/>
    </row>
    <row r="41" spans="11:14" ht="15" x14ac:dyDescent="0.4">
      <c r="K41" s="6"/>
      <c r="L41" s="6"/>
      <c r="N41" s="15"/>
    </row>
    <row r="42" spans="11:14" ht="15" x14ac:dyDescent="0.4">
      <c r="K42" s="6"/>
      <c r="L42" s="6"/>
      <c r="N42" s="15"/>
    </row>
    <row r="43" spans="11:14" ht="15" x14ac:dyDescent="0.4">
      <c r="K43" s="6"/>
      <c r="L43" s="6"/>
      <c r="N43" s="15"/>
    </row>
    <row r="44" spans="11:14" ht="15" x14ac:dyDescent="0.4">
      <c r="K44" s="6"/>
      <c r="L44" s="6"/>
      <c r="N44" s="15"/>
    </row>
    <row r="45" spans="11:14" ht="15" x14ac:dyDescent="0.4">
      <c r="K45" s="6"/>
      <c r="L45" s="6"/>
      <c r="N45" s="15"/>
    </row>
    <row r="46" spans="11:14" ht="15" x14ac:dyDescent="0.4">
      <c r="K46" s="6"/>
      <c r="L46" s="6"/>
      <c r="N46" s="15"/>
    </row>
    <row r="47" spans="11:14" ht="15" x14ac:dyDescent="0.4">
      <c r="K47" s="6"/>
      <c r="L47" s="6"/>
      <c r="N47" s="10"/>
    </row>
    <row r="48" spans="11:14" x14ac:dyDescent="0.35">
      <c r="K48" s="6"/>
      <c r="L48" s="6"/>
    </row>
    <row r="49" spans="2:12" x14ac:dyDescent="0.35">
      <c r="K49" s="6"/>
      <c r="L49" s="6"/>
    </row>
    <row r="50" spans="2:12" x14ac:dyDescent="0.35">
      <c r="K50" s="6"/>
      <c r="L50" s="6"/>
    </row>
    <row r="51" spans="2:12" x14ac:dyDescent="0.35">
      <c r="K51" s="6"/>
      <c r="L51" s="6"/>
    </row>
    <row r="52" spans="2:12" x14ac:dyDescent="0.35">
      <c r="K52" s="6"/>
      <c r="L52" s="6"/>
    </row>
    <row r="53" spans="2:12" x14ac:dyDescent="0.35">
      <c r="K53" s="6"/>
      <c r="L53" s="6"/>
    </row>
    <row r="54" spans="2:12" ht="18.5" x14ac:dyDescent="0.45">
      <c r="B54" s="56" t="s">
        <v>371</v>
      </c>
      <c r="C54" s="56"/>
      <c r="D54" s="56"/>
      <c r="E54" s="56"/>
      <c r="F54" s="56"/>
      <c r="G54" s="56"/>
      <c r="H54" s="56"/>
      <c r="I54" s="56"/>
      <c r="J54" s="56"/>
      <c r="K54" s="81"/>
      <c r="L54" s="6"/>
    </row>
    <row r="55" spans="2:12" ht="18.5" x14ac:dyDescent="0.45">
      <c r="B55" s="61" t="s">
        <v>374</v>
      </c>
      <c r="C55" s="56"/>
      <c r="D55" s="56"/>
      <c r="E55" s="56"/>
      <c r="F55" s="56"/>
      <c r="G55" s="56"/>
      <c r="H55" s="56"/>
      <c r="I55" s="56"/>
      <c r="J55" s="56"/>
      <c r="K55" s="81"/>
      <c r="L55" s="6"/>
    </row>
    <row r="56" spans="2:12" x14ac:dyDescent="0.35">
      <c r="K56" s="82" t="str">
        <f>Pivot!C2</f>
        <v>(Alla)</v>
      </c>
      <c r="L56" s="82" t="s">
        <v>302</v>
      </c>
    </row>
    <row r="57" spans="2:12" x14ac:dyDescent="0.35">
      <c r="B57" s="60" t="s">
        <v>206</v>
      </c>
      <c r="K57" s="6">
        <f>Tabeller!G265+Tabeller!G266</f>
        <v>0.63148636763412491</v>
      </c>
      <c r="L57" s="6">
        <v>0.63148636763412491</v>
      </c>
    </row>
    <row r="58" spans="2:12" x14ac:dyDescent="0.35">
      <c r="B58" s="60" t="s">
        <v>207</v>
      </c>
      <c r="K58" s="6">
        <f>Tabeller!G278+Tabeller!G279</f>
        <v>0.61641391614629792</v>
      </c>
      <c r="L58" s="6">
        <v>0.61641391614629792</v>
      </c>
    </row>
    <row r="59" spans="2:12" x14ac:dyDescent="0.35">
      <c r="B59" s="60" t="s">
        <v>209</v>
      </c>
      <c r="K59" s="6">
        <f>Tabeller!G295+Tabeller!G296</f>
        <v>0.31277533039647576</v>
      </c>
      <c r="L59" s="6">
        <v>0.31277533039647576</v>
      </c>
    </row>
    <row r="60" spans="2:12" x14ac:dyDescent="0.35">
      <c r="B60" s="60" t="s">
        <v>210</v>
      </c>
      <c r="K60" s="6">
        <f>Tabeller!G308+Tabeller!G309</f>
        <v>0.34369449378330369</v>
      </c>
      <c r="L60" s="6">
        <v>0.34369449378330369</v>
      </c>
    </row>
    <row r="61" spans="2:12" x14ac:dyDescent="0.35">
      <c r="B61" s="60" t="s">
        <v>211</v>
      </c>
      <c r="K61" s="6">
        <f>Tabeller!G325+Tabeller!G326</f>
        <v>0.38434476693051889</v>
      </c>
      <c r="L61" s="6">
        <v>0.38434476693051889</v>
      </c>
    </row>
    <row r="62" spans="2:12" x14ac:dyDescent="0.35">
      <c r="B62" s="60" t="s">
        <v>212</v>
      </c>
      <c r="K62" s="6">
        <f>Tabeller!G339+Tabeller!G340</f>
        <v>0.37291116974494287</v>
      </c>
      <c r="L62" s="6">
        <v>0.37291116974494287</v>
      </c>
    </row>
    <row r="63" spans="2:12" x14ac:dyDescent="0.35">
      <c r="B63" s="60" t="s">
        <v>213</v>
      </c>
      <c r="K63" s="6">
        <f>Tabeller!G357+Tabeller!G358</f>
        <v>0.80299032541776605</v>
      </c>
      <c r="L63" s="6">
        <v>0.80299032541776605</v>
      </c>
    </row>
    <row r="64" spans="2:12" x14ac:dyDescent="0.35">
      <c r="B64" s="60" t="s">
        <v>214</v>
      </c>
      <c r="K64" s="6">
        <f>Tabeller!G371+Tabeller!G372</f>
        <v>0.84383318544809227</v>
      </c>
      <c r="L64" s="6">
        <v>0.84383318544809227</v>
      </c>
    </row>
    <row r="65" spans="2:12" x14ac:dyDescent="0.35">
      <c r="B65" s="60" t="s">
        <v>215</v>
      </c>
      <c r="K65" s="6">
        <f>Tabeller!G385+Tabeller!G386</f>
        <v>0.7330396475770925</v>
      </c>
      <c r="L65" s="6">
        <v>0.7330396475770925</v>
      </c>
    </row>
    <row r="66" spans="2:12" x14ac:dyDescent="0.35">
      <c r="B66" s="60" t="s">
        <v>208</v>
      </c>
      <c r="K66" s="6">
        <f>Tabeller!G398+Tabeller!G399</f>
        <v>0.67406749555950274</v>
      </c>
      <c r="L66" s="6">
        <v>0.67406749555950274</v>
      </c>
    </row>
    <row r="67" spans="2:12" x14ac:dyDescent="0.35">
      <c r="B67" s="60" t="s">
        <v>216</v>
      </c>
      <c r="K67" s="6">
        <f>Tabeller!G415+Tabeller!G416</f>
        <v>0.49340369393139843</v>
      </c>
      <c r="L67" s="6">
        <v>0.49340369393139843</v>
      </c>
    </row>
    <row r="68" spans="2:12" x14ac:dyDescent="0.35">
      <c r="B68" s="60" t="s">
        <v>217</v>
      </c>
      <c r="K68" s="6">
        <f>Tabeller!G428+Tabeller!G429</f>
        <v>0.33362753751103269</v>
      </c>
      <c r="L68" s="6">
        <v>0.33362753751103269</v>
      </c>
    </row>
    <row r="69" spans="2:12" x14ac:dyDescent="0.35">
      <c r="B69" s="60" t="s">
        <v>218</v>
      </c>
      <c r="K69" s="6">
        <f>Tabeller!G446+Tabeller!G447</f>
        <v>0.54104148278905562</v>
      </c>
      <c r="L69" s="6">
        <v>0.54104148278905562</v>
      </c>
    </row>
    <row r="70" spans="2:12" x14ac:dyDescent="0.35">
      <c r="B70" s="60" t="s">
        <v>219</v>
      </c>
      <c r="K70" s="6">
        <f>Tabeller!G459+Tabeller!G460</f>
        <v>0.53003533568904593</v>
      </c>
      <c r="L70" s="6">
        <v>0.53003533568904593</v>
      </c>
    </row>
    <row r="71" spans="2:12" x14ac:dyDescent="0.35">
      <c r="B71" s="60" t="s">
        <v>220</v>
      </c>
      <c r="K71" s="6">
        <f>Tabeller!G476+Tabeller!G477</f>
        <v>0.55477031802120136</v>
      </c>
      <c r="L71" s="6">
        <v>0.55477031802120136</v>
      </c>
    </row>
    <row r="72" spans="2:12" x14ac:dyDescent="0.35">
      <c r="K72" s="6"/>
      <c r="L72" s="6"/>
    </row>
    <row r="73" spans="2:12" x14ac:dyDescent="0.35">
      <c r="K73" s="6"/>
      <c r="L73" s="6"/>
    </row>
    <row r="74" spans="2:12" x14ac:dyDescent="0.35">
      <c r="K74" s="6"/>
      <c r="L74" s="6"/>
    </row>
    <row r="75" spans="2:12" x14ac:dyDescent="0.35">
      <c r="K75" s="6"/>
      <c r="L75" s="6"/>
    </row>
    <row r="76" spans="2:12" x14ac:dyDescent="0.35">
      <c r="K76" s="6"/>
      <c r="L76" s="6"/>
    </row>
    <row r="77" spans="2:12" x14ac:dyDescent="0.35">
      <c r="K77" s="6"/>
      <c r="L77" s="6"/>
    </row>
    <row r="78" spans="2:12" x14ac:dyDescent="0.35">
      <c r="K78" s="6"/>
      <c r="L78" s="6"/>
    </row>
    <row r="79" spans="2:12" x14ac:dyDescent="0.35">
      <c r="K79" s="6"/>
      <c r="L79" s="6"/>
    </row>
    <row r="80" spans="2:12" x14ac:dyDescent="0.35">
      <c r="K80" s="6"/>
      <c r="L80" s="6"/>
    </row>
    <row r="81" spans="2:12" x14ac:dyDescent="0.35">
      <c r="K81" s="6"/>
      <c r="L81" s="6"/>
    </row>
    <row r="82" spans="2:12" x14ac:dyDescent="0.35">
      <c r="K82" s="6"/>
      <c r="L82" s="6"/>
    </row>
    <row r="83" spans="2:12" x14ac:dyDescent="0.35">
      <c r="K83" s="6"/>
      <c r="L83" s="6"/>
    </row>
    <row r="84" spans="2:12" x14ac:dyDescent="0.35">
      <c r="K84" s="6"/>
      <c r="L84" s="6"/>
    </row>
    <row r="85" spans="2:12" x14ac:dyDescent="0.35">
      <c r="K85" s="6"/>
      <c r="L85" s="6"/>
    </row>
    <row r="86" spans="2:12" x14ac:dyDescent="0.35">
      <c r="K86" s="6"/>
      <c r="L86" s="6"/>
    </row>
    <row r="87" spans="2:12" x14ac:dyDescent="0.35">
      <c r="K87" s="6"/>
      <c r="L87" s="6"/>
    </row>
    <row r="88" spans="2:12" x14ac:dyDescent="0.35">
      <c r="K88" s="6"/>
      <c r="L88" s="6"/>
    </row>
    <row r="89" spans="2:12" x14ac:dyDescent="0.35">
      <c r="K89" s="6"/>
      <c r="L89" s="6"/>
    </row>
    <row r="90" spans="2:12" x14ac:dyDescent="0.35">
      <c r="K90" s="6"/>
      <c r="L90" s="6"/>
    </row>
    <row r="91" spans="2:12" x14ac:dyDescent="0.35">
      <c r="K91" s="6"/>
      <c r="L91" s="6"/>
    </row>
    <row r="92" spans="2:12" x14ac:dyDescent="0.35">
      <c r="K92" s="6"/>
      <c r="L92" s="6"/>
    </row>
    <row r="93" spans="2:12" x14ac:dyDescent="0.35">
      <c r="K93" s="6"/>
      <c r="L93" s="6"/>
    </row>
    <row r="94" spans="2:12" x14ac:dyDescent="0.35">
      <c r="K94" s="6"/>
      <c r="L94" s="6"/>
    </row>
    <row r="95" spans="2:12" ht="18" x14ac:dyDescent="0.4">
      <c r="B95" s="63" t="s">
        <v>368</v>
      </c>
      <c r="C95" s="64"/>
      <c r="D95" s="64"/>
      <c r="E95" s="64"/>
      <c r="F95" s="65"/>
      <c r="G95" s="64"/>
      <c r="H95" s="64"/>
      <c r="I95" s="64"/>
      <c r="J95" s="64"/>
      <c r="K95" s="83"/>
      <c r="L95" s="6"/>
    </row>
    <row r="96" spans="2:12" x14ac:dyDescent="0.35">
      <c r="B96" s="66" t="s">
        <v>374</v>
      </c>
      <c r="C96" s="64"/>
      <c r="D96" s="64"/>
      <c r="E96" s="64"/>
      <c r="F96" s="65"/>
      <c r="G96" s="64"/>
      <c r="H96" s="64"/>
      <c r="I96" s="64"/>
      <c r="J96" s="64"/>
      <c r="K96" s="83"/>
      <c r="L96" s="6"/>
    </row>
    <row r="97" spans="2:12" x14ac:dyDescent="0.35">
      <c r="K97" s="82" t="str">
        <f>Pivot!C2</f>
        <v>(Alla)</v>
      </c>
      <c r="L97" s="82" t="s">
        <v>302</v>
      </c>
    </row>
    <row r="98" spans="2:12" x14ac:dyDescent="0.35">
      <c r="B98" s="60" t="s">
        <v>222</v>
      </c>
      <c r="K98" s="6">
        <f>Tabeller!G493+Tabeller!G494</f>
        <v>0.46872246696035241</v>
      </c>
      <c r="L98" s="6">
        <v>0.46872246696035241</v>
      </c>
    </row>
    <row r="99" spans="2:12" x14ac:dyDescent="0.35">
      <c r="B99" s="60" t="s">
        <v>187</v>
      </c>
      <c r="K99" s="6">
        <f>Tabeller!G506+Tabeller!G507</f>
        <v>0.49601417183348095</v>
      </c>
      <c r="L99" s="6">
        <v>0.49601417183348095</v>
      </c>
    </row>
    <row r="100" spans="2:12" x14ac:dyDescent="0.35">
      <c r="B100" s="60" t="s">
        <v>188</v>
      </c>
      <c r="K100" s="6">
        <f>Tabeller!G519+Tabeller!G520</f>
        <v>0.72021182700794351</v>
      </c>
      <c r="L100" s="6">
        <v>0.72021182700794351</v>
      </c>
    </row>
    <row r="101" spans="2:12" x14ac:dyDescent="0.35">
      <c r="B101" s="60" t="s">
        <v>221</v>
      </c>
      <c r="K101" s="6">
        <f>Tabeller!G533+Tabeller!G534</f>
        <v>0.69726390114739623</v>
      </c>
      <c r="L101" s="6">
        <v>0.69726390114739623</v>
      </c>
    </row>
    <row r="102" spans="2:12" x14ac:dyDescent="0.35">
      <c r="K102" s="6"/>
      <c r="L102" s="6"/>
    </row>
    <row r="103" spans="2:12" x14ac:dyDescent="0.35">
      <c r="K103" s="6"/>
      <c r="L103" s="6"/>
    </row>
    <row r="104" spans="2:12" x14ac:dyDescent="0.35">
      <c r="K104" s="6"/>
      <c r="L104" s="6"/>
    </row>
    <row r="105" spans="2:12" x14ac:dyDescent="0.35">
      <c r="K105" s="6"/>
      <c r="L105" s="6"/>
    </row>
    <row r="106" spans="2:12" x14ac:dyDescent="0.35">
      <c r="K106" s="6"/>
      <c r="L106" s="6"/>
    </row>
    <row r="107" spans="2:12" x14ac:dyDescent="0.35">
      <c r="K107" s="6"/>
      <c r="L107" s="6"/>
    </row>
    <row r="108" spans="2:12" x14ac:dyDescent="0.35">
      <c r="K108" s="6"/>
      <c r="L108" s="6"/>
    </row>
    <row r="109" spans="2:12" x14ac:dyDescent="0.35">
      <c r="K109" s="6"/>
      <c r="L109" s="6"/>
    </row>
    <row r="110" spans="2:12" x14ac:dyDescent="0.35">
      <c r="K110" s="6"/>
      <c r="L110" s="6"/>
    </row>
    <row r="111" spans="2:12" x14ac:dyDescent="0.35">
      <c r="K111" s="6"/>
      <c r="L111" s="6"/>
    </row>
    <row r="112" spans="2:12" x14ac:dyDescent="0.35">
      <c r="K112" s="6"/>
      <c r="L112" s="6"/>
    </row>
    <row r="113" spans="11:12" x14ac:dyDescent="0.35">
      <c r="K113" s="6"/>
      <c r="L113" s="6"/>
    </row>
    <row r="114" spans="11:12" x14ac:dyDescent="0.35">
      <c r="K114" s="6"/>
      <c r="L114" s="6"/>
    </row>
    <row r="115" spans="11:12" x14ac:dyDescent="0.35">
      <c r="K115" s="6"/>
      <c r="L115" s="6"/>
    </row>
    <row r="116" spans="11:12" x14ac:dyDescent="0.35">
      <c r="K116" s="6"/>
      <c r="L116" s="6"/>
    </row>
    <row r="117" spans="11:12" x14ac:dyDescent="0.35">
      <c r="K117" s="6"/>
      <c r="L117" s="6"/>
    </row>
    <row r="118" spans="11:12" x14ac:dyDescent="0.35">
      <c r="K118" s="6"/>
      <c r="L118" s="6"/>
    </row>
    <row r="119" spans="11:12" x14ac:dyDescent="0.35">
      <c r="K119" s="6"/>
      <c r="L119" s="6"/>
    </row>
    <row r="120" spans="11:12" x14ac:dyDescent="0.35">
      <c r="K120" s="6"/>
      <c r="L120" s="6"/>
    </row>
    <row r="121" spans="11:12" x14ac:dyDescent="0.35">
      <c r="K121" s="6"/>
      <c r="L121" s="6"/>
    </row>
    <row r="122" spans="11:12" x14ac:dyDescent="0.35">
      <c r="K122" s="6"/>
      <c r="L122" s="6"/>
    </row>
    <row r="123" spans="11:12" x14ac:dyDescent="0.35">
      <c r="K123" s="6"/>
      <c r="L123" s="6"/>
    </row>
    <row r="124" spans="11:12" x14ac:dyDescent="0.35">
      <c r="K124" s="6"/>
      <c r="L124" s="6"/>
    </row>
    <row r="125" spans="11:12" x14ac:dyDescent="0.35">
      <c r="K125" s="6"/>
      <c r="L125" s="6"/>
    </row>
    <row r="126" spans="11:12" x14ac:dyDescent="0.35">
      <c r="K126" s="6"/>
      <c r="L126" s="6"/>
    </row>
    <row r="127" spans="11:12" x14ac:dyDescent="0.35">
      <c r="K127" s="6"/>
      <c r="L127" s="6"/>
    </row>
    <row r="128" spans="11:12" x14ac:dyDescent="0.35">
      <c r="K128" s="6"/>
      <c r="L128" s="6"/>
    </row>
    <row r="129" spans="11:12" x14ac:dyDescent="0.35">
      <c r="K129" s="6"/>
      <c r="L129" s="6"/>
    </row>
    <row r="130" spans="11:12" x14ac:dyDescent="0.35">
      <c r="K130" s="6"/>
      <c r="L130" s="6"/>
    </row>
    <row r="131" spans="11:12" x14ac:dyDescent="0.35">
      <c r="K131" s="6"/>
      <c r="L131" s="6"/>
    </row>
    <row r="132" spans="11:12" x14ac:dyDescent="0.35">
      <c r="K132" s="6"/>
      <c r="L132" s="6"/>
    </row>
    <row r="133" spans="11:12" x14ac:dyDescent="0.35">
      <c r="K133" s="6"/>
      <c r="L133" s="6"/>
    </row>
    <row r="134" spans="11:12" x14ac:dyDescent="0.35">
      <c r="K134" s="6"/>
      <c r="L134" s="6"/>
    </row>
    <row r="135" spans="11:12" x14ac:dyDescent="0.35">
      <c r="K135" s="6"/>
      <c r="L135" s="6"/>
    </row>
    <row r="136" spans="11:12" x14ac:dyDescent="0.35">
      <c r="K136" s="6"/>
      <c r="L136" s="6"/>
    </row>
    <row r="137" spans="11:12" x14ac:dyDescent="0.35">
      <c r="K137" s="6"/>
      <c r="L137" s="6"/>
    </row>
    <row r="138" spans="11:12" x14ac:dyDescent="0.35">
      <c r="K138" s="6"/>
      <c r="L138" s="6"/>
    </row>
    <row r="139" spans="11:12" x14ac:dyDescent="0.35">
      <c r="K139" s="6"/>
      <c r="L139" s="6"/>
    </row>
    <row r="140" spans="11:12" x14ac:dyDescent="0.35">
      <c r="K140" s="6"/>
      <c r="L140" s="6"/>
    </row>
    <row r="141" spans="11:12" x14ac:dyDescent="0.35">
      <c r="K141" s="6"/>
      <c r="L141" s="6"/>
    </row>
    <row r="142" spans="11:12" x14ac:dyDescent="0.35">
      <c r="K142" s="6"/>
      <c r="L142" s="6"/>
    </row>
    <row r="143" spans="11:12" x14ac:dyDescent="0.35">
      <c r="K143" s="6"/>
      <c r="L143" s="6"/>
    </row>
    <row r="144" spans="11:12" x14ac:dyDescent="0.35">
      <c r="K144" s="6"/>
      <c r="L144" s="6"/>
    </row>
    <row r="145" spans="11:12" x14ac:dyDescent="0.35">
      <c r="K145" s="6"/>
      <c r="L145" s="6"/>
    </row>
    <row r="146" spans="11:12" x14ac:dyDescent="0.35">
      <c r="K146" s="6"/>
      <c r="L146" s="6"/>
    </row>
    <row r="147" spans="11:12" x14ac:dyDescent="0.35">
      <c r="K147" s="6"/>
      <c r="L147" s="6"/>
    </row>
    <row r="148" spans="11:12" x14ac:dyDescent="0.35">
      <c r="K148" s="6"/>
      <c r="L148" s="6"/>
    </row>
    <row r="149" spans="11:12" x14ac:dyDescent="0.35">
      <c r="K149" s="6"/>
      <c r="L149" s="6"/>
    </row>
    <row r="150" spans="11:12" x14ac:dyDescent="0.35">
      <c r="K150" s="6"/>
      <c r="L150" s="6"/>
    </row>
    <row r="151" spans="11:12" x14ac:dyDescent="0.35">
      <c r="K151" s="6"/>
      <c r="L151" s="6"/>
    </row>
    <row r="152" spans="11:12" x14ac:dyDescent="0.35">
      <c r="K152" s="6"/>
      <c r="L152" s="6"/>
    </row>
    <row r="153" spans="11:12" x14ac:dyDescent="0.35">
      <c r="K153" s="6"/>
      <c r="L153" s="6"/>
    </row>
    <row r="154" spans="11:12" x14ac:dyDescent="0.35">
      <c r="K154" s="6"/>
      <c r="L154" s="6"/>
    </row>
    <row r="155" spans="11:12" x14ac:dyDescent="0.35">
      <c r="K155" s="6"/>
      <c r="L155" s="6"/>
    </row>
    <row r="156" spans="11:12" x14ac:dyDescent="0.35">
      <c r="K156" s="6"/>
      <c r="L156" s="6"/>
    </row>
    <row r="157" spans="11:12" x14ac:dyDescent="0.35">
      <c r="K157" s="6"/>
      <c r="L157" s="6"/>
    </row>
    <row r="158" spans="11:12" x14ac:dyDescent="0.35">
      <c r="K158" s="6"/>
      <c r="L158" s="6"/>
    </row>
    <row r="159" spans="11:12" x14ac:dyDescent="0.35">
      <c r="K159" s="6"/>
      <c r="L159" s="6"/>
    </row>
    <row r="160" spans="11:12" x14ac:dyDescent="0.35">
      <c r="K160" s="6"/>
      <c r="L160" s="6"/>
    </row>
    <row r="161" spans="11:12" x14ac:dyDescent="0.35">
      <c r="K161" s="6"/>
      <c r="L161" s="6"/>
    </row>
    <row r="162" spans="11:12" x14ac:dyDescent="0.35">
      <c r="K162" s="6"/>
      <c r="L162" s="6"/>
    </row>
    <row r="163" spans="11:12" x14ac:dyDescent="0.35">
      <c r="K163" s="6"/>
      <c r="L163" s="6"/>
    </row>
    <row r="164" spans="11:12" x14ac:dyDescent="0.35">
      <c r="K164" s="6"/>
      <c r="L164" s="6"/>
    </row>
    <row r="165" spans="11:12" x14ac:dyDescent="0.35">
      <c r="K165" s="6"/>
      <c r="L165" s="6"/>
    </row>
    <row r="166" spans="11:12" x14ac:dyDescent="0.35">
      <c r="K166" s="6"/>
      <c r="L166" s="6"/>
    </row>
    <row r="167" spans="11:12" x14ac:dyDescent="0.35">
      <c r="K167" s="6"/>
      <c r="L167" s="6"/>
    </row>
    <row r="168" spans="11:12" x14ac:dyDescent="0.35">
      <c r="K168" s="6"/>
      <c r="L168" s="6"/>
    </row>
    <row r="169" spans="11:12" x14ac:dyDescent="0.35">
      <c r="K169" s="6"/>
      <c r="L169" s="6"/>
    </row>
    <row r="170" spans="11:12" x14ac:dyDescent="0.35">
      <c r="K170" s="6"/>
      <c r="L170" s="6"/>
    </row>
    <row r="171" spans="11:12" x14ac:dyDescent="0.35">
      <c r="K171" s="6"/>
      <c r="L171" s="6"/>
    </row>
    <row r="172" spans="11:12" x14ac:dyDescent="0.35">
      <c r="K172" s="6"/>
      <c r="L172" s="6"/>
    </row>
    <row r="173" spans="11:12" x14ac:dyDescent="0.35">
      <c r="K173" s="6"/>
      <c r="L173" s="6"/>
    </row>
    <row r="174" spans="11:12" x14ac:dyDescent="0.35">
      <c r="K174" s="6"/>
      <c r="L174" s="6"/>
    </row>
    <row r="175" spans="11:12" x14ac:dyDescent="0.35">
      <c r="K175" s="6"/>
      <c r="L175" s="6"/>
    </row>
    <row r="176" spans="11:12" x14ac:dyDescent="0.35">
      <c r="K176" s="6"/>
      <c r="L176" s="6"/>
    </row>
    <row r="177" spans="11:12" x14ac:dyDescent="0.35">
      <c r="K177" s="6"/>
      <c r="L177" s="6"/>
    </row>
    <row r="178" spans="11:12" x14ac:dyDescent="0.35">
      <c r="K178" s="6"/>
      <c r="L178" s="6"/>
    </row>
    <row r="179" spans="11:12" x14ac:dyDescent="0.35">
      <c r="K179" s="6"/>
      <c r="L179" s="6"/>
    </row>
    <row r="180" spans="11:12" x14ac:dyDescent="0.35">
      <c r="K180" s="6"/>
      <c r="L180" s="6"/>
    </row>
    <row r="181" spans="11:12" x14ac:dyDescent="0.35">
      <c r="K181" s="6"/>
      <c r="L181" s="6"/>
    </row>
    <row r="182" spans="11:12" x14ac:dyDescent="0.35">
      <c r="K182" s="6"/>
      <c r="L182" s="6"/>
    </row>
    <row r="183" spans="11:12" x14ac:dyDescent="0.35">
      <c r="K183" s="6"/>
      <c r="L183" s="6"/>
    </row>
    <row r="184" spans="11:12" x14ac:dyDescent="0.35">
      <c r="K184" s="6"/>
      <c r="L184" s="6"/>
    </row>
    <row r="185" spans="11:12" x14ac:dyDescent="0.35">
      <c r="K185" s="6"/>
      <c r="L185" s="6"/>
    </row>
    <row r="186" spans="11:12" x14ac:dyDescent="0.35">
      <c r="K186" s="6"/>
      <c r="L186" s="6"/>
    </row>
    <row r="187" spans="11:12" x14ac:dyDescent="0.35">
      <c r="K187" s="6"/>
      <c r="L187" s="6"/>
    </row>
    <row r="188" spans="11:12" x14ac:dyDescent="0.35">
      <c r="K188" s="6"/>
      <c r="L188" s="6"/>
    </row>
    <row r="189" spans="11:12" x14ac:dyDescent="0.35">
      <c r="K189" s="6"/>
      <c r="L189" s="6"/>
    </row>
    <row r="190" spans="11:12" x14ac:dyDescent="0.35">
      <c r="K190" s="6"/>
      <c r="L190" s="6"/>
    </row>
    <row r="191" spans="11:12" x14ac:dyDescent="0.35">
      <c r="K191" s="6"/>
      <c r="L191" s="6"/>
    </row>
    <row r="192" spans="11:12" x14ac:dyDescent="0.35">
      <c r="K192" s="6"/>
      <c r="L192" s="6"/>
    </row>
    <row r="193" spans="11:12" x14ac:dyDescent="0.35">
      <c r="K193" s="6"/>
      <c r="L193" s="6"/>
    </row>
    <row r="194" spans="11:12" x14ac:dyDescent="0.35">
      <c r="K194" s="6"/>
      <c r="L194" s="6"/>
    </row>
    <row r="195" spans="11:12" x14ac:dyDescent="0.35">
      <c r="K195" s="6"/>
      <c r="L195" s="6"/>
    </row>
    <row r="196" spans="11:12" x14ac:dyDescent="0.35">
      <c r="K196" s="6"/>
      <c r="L196" s="6"/>
    </row>
    <row r="197" spans="11:12" x14ac:dyDescent="0.35">
      <c r="K197" s="6"/>
      <c r="L197" s="6"/>
    </row>
    <row r="198" spans="11:12" x14ac:dyDescent="0.35">
      <c r="K198" s="6"/>
      <c r="L198" s="6"/>
    </row>
    <row r="199" spans="11:12" x14ac:dyDescent="0.35">
      <c r="K199" s="6"/>
      <c r="L199" s="6"/>
    </row>
    <row r="200" spans="11:12" x14ac:dyDescent="0.35">
      <c r="K200" s="6"/>
      <c r="L200" s="6"/>
    </row>
    <row r="201" spans="11:12" x14ac:dyDescent="0.35">
      <c r="K201" s="6"/>
      <c r="L201" s="6"/>
    </row>
    <row r="202" spans="11:12" x14ac:dyDescent="0.35">
      <c r="K202" s="6"/>
      <c r="L202" s="6"/>
    </row>
    <row r="203" spans="11:12" x14ac:dyDescent="0.35">
      <c r="K203" s="6"/>
      <c r="L203" s="6"/>
    </row>
    <row r="204" spans="11:12" x14ac:dyDescent="0.35">
      <c r="K204" s="6"/>
      <c r="L204" s="6"/>
    </row>
    <row r="205" spans="11:12" x14ac:dyDescent="0.35">
      <c r="K205" s="6"/>
      <c r="L205" s="6"/>
    </row>
    <row r="206" spans="11:12" x14ac:dyDescent="0.35">
      <c r="K206" s="6"/>
      <c r="L206" s="6"/>
    </row>
    <row r="207" spans="11:12" x14ac:dyDescent="0.35">
      <c r="K207" s="6"/>
      <c r="L207" s="6"/>
    </row>
    <row r="208" spans="11:12" x14ac:dyDescent="0.35">
      <c r="K208" s="6"/>
      <c r="L208" s="6"/>
    </row>
    <row r="209" spans="11:12" x14ac:dyDescent="0.35">
      <c r="K209" s="6"/>
      <c r="L209" s="6"/>
    </row>
    <row r="210" spans="11:12" x14ac:dyDescent="0.35">
      <c r="K210" s="6"/>
      <c r="L210" s="6"/>
    </row>
    <row r="211" spans="11:12" x14ac:dyDescent="0.35">
      <c r="K211" s="6"/>
      <c r="L211" s="6"/>
    </row>
  </sheetData>
  <sheetProtection algorithmName="SHA-512" hashValue="8vr2t45quDCL5zzi3Y8EMKWASGqQCHrxaS5aVkVebzaXylHbRyl8PEZ6ImU3WaaZgiy57NRnBhA/P+xqy9ossA==" saltValue="A8iXul1nI8E/zHBckjfGxQ==" spinCount="100000" sheet="1" objects="1" scenarios="1"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B1C1F-7CC0-45F6-85FA-03B74B464B7D}">
  <dimension ref="A1:O12"/>
  <sheetViews>
    <sheetView showGridLines="0" showRowColHeaders="0" view="pageBreakPreview" zoomScaleNormal="90" zoomScaleSheetLayoutView="100" workbookViewId="0">
      <selection activeCell="E7" sqref="E7"/>
    </sheetView>
  </sheetViews>
  <sheetFormatPr defaultRowHeight="14.5" x14ac:dyDescent="0.35"/>
  <cols>
    <col min="7" max="7" width="12.54296875" bestFit="1" customWidth="1"/>
  </cols>
  <sheetData>
    <row r="1" spans="1:15" x14ac:dyDescent="0.35">
      <c r="A1" s="16"/>
      <c r="B1" s="16"/>
      <c r="C1" s="16"/>
      <c r="D1" s="16"/>
      <c r="E1" s="16"/>
      <c r="F1" s="18"/>
      <c r="G1" s="16"/>
      <c r="H1" s="16"/>
      <c r="I1" s="16"/>
      <c r="J1" s="16"/>
      <c r="K1" s="16"/>
      <c r="L1" s="16"/>
      <c r="M1" s="16"/>
      <c r="N1" s="16"/>
      <c r="O1" s="16"/>
    </row>
    <row r="2" spans="1:15" x14ac:dyDescent="0.35">
      <c r="A2" s="16"/>
      <c r="B2" s="16"/>
      <c r="C2" s="16"/>
      <c r="D2" s="16"/>
      <c r="E2" s="16"/>
      <c r="F2" s="18"/>
      <c r="G2" s="16"/>
      <c r="H2" s="16"/>
      <c r="I2" s="16"/>
      <c r="J2" s="16"/>
      <c r="K2" s="16"/>
      <c r="L2" s="16"/>
      <c r="M2" s="16"/>
      <c r="N2" s="16"/>
      <c r="O2" s="16"/>
    </row>
    <row r="3" spans="1:15" ht="16.5" x14ac:dyDescent="0.35">
      <c r="A3" s="16"/>
      <c r="B3" s="16"/>
      <c r="C3" s="16"/>
      <c r="D3" s="16"/>
      <c r="E3" s="20" t="s">
        <v>286</v>
      </c>
      <c r="F3" s="18"/>
      <c r="G3" s="16"/>
      <c r="H3" s="16"/>
      <c r="I3" s="16"/>
      <c r="J3" s="16"/>
      <c r="K3" s="16"/>
      <c r="L3" s="16"/>
      <c r="M3" s="16"/>
      <c r="N3" s="16"/>
      <c r="O3" s="16"/>
    </row>
    <row r="4" spans="1:15" ht="16.5" x14ac:dyDescent="0.35">
      <c r="A4" s="16"/>
      <c r="B4" s="16"/>
      <c r="C4" s="16"/>
      <c r="D4" s="16"/>
      <c r="E4" s="20" t="s">
        <v>287</v>
      </c>
      <c r="F4" s="18"/>
      <c r="G4" s="16"/>
      <c r="H4" s="16"/>
      <c r="I4" s="16"/>
      <c r="J4" s="16"/>
      <c r="K4" s="16"/>
      <c r="L4" s="16"/>
      <c r="M4" s="16"/>
      <c r="N4" s="16"/>
      <c r="O4" s="16"/>
    </row>
    <row r="5" spans="1:15" x14ac:dyDescent="0.35">
      <c r="A5" s="16"/>
      <c r="B5" s="16"/>
      <c r="C5" s="16"/>
      <c r="D5" s="16"/>
      <c r="E5" s="16"/>
      <c r="F5" s="18"/>
      <c r="G5" s="16"/>
      <c r="H5" s="16"/>
      <c r="I5" s="16"/>
      <c r="J5" s="16"/>
      <c r="K5" s="16"/>
      <c r="L5" s="16"/>
      <c r="M5" s="16"/>
      <c r="N5" s="16"/>
      <c r="O5" s="16"/>
    </row>
    <row r="6" spans="1:15" ht="16.5" x14ac:dyDescent="0.35">
      <c r="A6" s="16"/>
      <c r="B6" s="16"/>
      <c r="C6" s="16"/>
      <c r="D6" s="16"/>
      <c r="E6" s="20" t="s">
        <v>401</v>
      </c>
      <c r="F6" s="18"/>
      <c r="G6" s="73"/>
      <c r="H6" s="16"/>
      <c r="I6" s="16"/>
      <c r="J6" s="16"/>
      <c r="K6" s="16"/>
      <c r="L6" s="16"/>
      <c r="M6" s="16"/>
      <c r="N6" s="16"/>
      <c r="O6" s="16"/>
    </row>
    <row r="7" spans="1:15" x14ac:dyDescent="0.35">
      <c r="A7" s="16"/>
      <c r="B7" s="16"/>
      <c r="C7" s="16"/>
      <c r="D7" s="16"/>
      <c r="E7" s="22" t="s">
        <v>288</v>
      </c>
      <c r="F7" s="18"/>
      <c r="G7" s="16" t="str">
        <f>Pivot!C2</f>
        <v>(Alla)</v>
      </c>
      <c r="H7" s="16"/>
      <c r="I7" s="16"/>
      <c r="J7" s="16"/>
      <c r="K7" s="16"/>
      <c r="L7" s="16"/>
      <c r="M7" s="16"/>
      <c r="N7" s="16"/>
      <c r="O7" s="16"/>
    </row>
    <row r="8" spans="1:15" x14ac:dyDescent="0.35">
      <c r="A8" s="16"/>
      <c r="B8" s="16"/>
      <c r="C8" s="16"/>
      <c r="D8" s="16"/>
      <c r="E8" s="22" t="s">
        <v>289</v>
      </c>
      <c r="F8" s="18"/>
      <c r="G8" s="73">
        <f>GETPIVOTDATA("Resultatenhet",Pivot!$B$4,"År",2024)</f>
        <v>1141</v>
      </c>
      <c r="H8" s="16"/>
      <c r="I8" s="16"/>
      <c r="J8" s="16"/>
      <c r="K8" s="16"/>
      <c r="L8" s="16"/>
      <c r="M8" s="16"/>
      <c r="N8" s="16"/>
      <c r="O8" s="16"/>
    </row>
    <row r="9" spans="1:15" x14ac:dyDescent="0.35">
      <c r="A9" s="16"/>
      <c r="B9" s="16"/>
      <c r="C9" s="16"/>
      <c r="D9" s="16"/>
      <c r="E9" s="22" t="s">
        <v>290</v>
      </c>
      <c r="F9" s="16"/>
      <c r="G9" s="73">
        <v>8</v>
      </c>
      <c r="H9" s="16"/>
      <c r="I9" s="16"/>
      <c r="J9" s="16"/>
      <c r="K9" s="16"/>
      <c r="L9" s="16"/>
      <c r="M9" s="16"/>
      <c r="N9" s="16"/>
      <c r="O9" s="16"/>
    </row>
    <row r="10" spans="1:15" x14ac:dyDescent="0.35">
      <c r="A10" s="16"/>
      <c r="B10" s="16"/>
      <c r="C10" s="16"/>
      <c r="D10" s="16"/>
      <c r="E10" s="22" t="s">
        <v>291</v>
      </c>
      <c r="F10" s="18"/>
      <c r="G10" s="73" t="str">
        <f>Pivot!G2</f>
        <v>(Alla)</v>
      </c>
      <c r="H10" s="16"/>
      <c r="I10" s="16"/>
      <c r="J10" s="16"/>
      <c r="K10" s="16"/>
      <c r="L10" s="16"/>
      <c r="M10" s="16"/>
      <c r="N10" s="16"/>
      <c r="O10" s="16"/>
    </row>
    <row r="11" spans="1:15" x14ac:dyDescent="0.35">
      <c r="A11" s="16"/>
      <c r="B11" s="16"/>
      <c r="C11" s="16"/>
      <c r="D11" s="16"/>
      <c r="E11" s="22" t="s">
        <v>292</v>
      </c>
      <c r="F11" s="16"/>
      <c r="G11" s="73" t="str">
        <f>Pivot!G15</f>
        <v>(Alla)</v>
      </c>
      <c r="H11" s="16"/>
      <c r="I11" s="16"/>
      <c r="J11" s="16"/>
      <c r="K11" s="16"/>
      <c r="L11" s="16"/>
      <c r="M11" s="16"/>
      <c r="N11" s="16"/>
      <c r="O11" s="16"/>
    </row>
    <row r="12" spans="1:15" x14ac:dyDescent="0.35">
      <c r="A12" s="16"/>
      <c r="B12" s="16"/>
      <c r="C12" s="16"/>
      <c r="D12" s="16"/>
      <c r="E12" s="28" t="s">
        <v>308</v>
      </c>
      <c r="F12" s="18"/>
      <c r="G12" s="16"/>
      <c r="H12" s="16"/>
      <c r="I12" s="16"/>
      <c r="J12" s="16"/>
      <c r="K12" s="16"/>
      <c r="L12" s="16"/>
      <c r="M12" s="16"/>
      <c r="N12" s="16"/>
      <c r="O12" s="16"/>
    </row>
  </sheetData>
  <sheetProtection algorithmName="SHA-512" hashValue="2cYa4dDEB2yJlrue+zZd2CUAf6lBZ1/JcS+Lt0w3LJQqLu8B4F4j4H5jOo3Wee+hlGGHWZeZyWpCnUn7HVT9Cw==" saltValue="hK8pehAyLK11MJjwu/CtWw==" spinCount="100000" sheet="1" objects="1" scenarios="1" sort="0" autoFilter="0" pivotTables="0"/>
  <pageMargins left="0.7" right="0.7" top="0.75" bottom="0.75" header="0.3" footer="0.3"/>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20BB1-628A-4DC6-A705-D007CAC1C233}">
  <dimension ref="A2:AH92"/>
  <sheetViews>
    <sheetView showGridLines="0" workbookViewId="0">
      <selection activeCell="D31" sqref="D31"/>
    </sheetView>
  </sheetViews>
  <sheetFormatPr defaultRowHeight="14.5" x14ac:dyDescent="0.35"/>
  <cols>
    <col min="2" max="2" width="56.81640625" customWidth="1"/>
    <col min="3" max="3" width="30" customWidth="1"/>
    <col min="4" max="4" width="20.54296875" customWidth="1"/>
    <col min="5" max="5" width="12.54296875" customWidth="1"/>
    <col min="6" max="6" width="20.54296875" customWidth="1"/>
    <col min="7" max="7" width="12.54296875" customWidth="1"/>
    <col min="8" max="8" width="9.7265625" customWidth="1"/>
  </cols>
  <sheetData>
    <row r="2" spans="2:9" ht="18" x14ac:dyDescent="0.4">
      <c r="B2" s="25" t="s">
        <v>307</v>
      </c>
    </row>
    <row r="3" spans="2:9" ht="16.5" x14ac:dyDescent="0.35">
      <c r="B3" s="26" t="s">
        <v>401</v>
      </c>
    </row>
    <row r="4" spans="2:9" x14ac:dyDescent="0.35">
      <c r="B4" s="27" t="s">
        <v>288</v>
      </c>
      <c r="C4" s="2" t="str">
        <f>'Pivot-Index'!$K$1</f>
        <v>(Alla)</v>
      </c>
    </row>
    <row r="5" spans="2:9" x14ac:dyDescent="0.35">
      <c r="B5" s="27" t="s">
        <v>289</v>
      </c>
      <c r="C5" s="2">
        <f>GETPIVOTDATA("Resultatenhet",'Pivot-Index'!$J$3,"År",2024)</f>
        <v>1141</v>
      </c>
    </row>
    <row r="6" spans="2:9" x14ac:dyDescent="0.35">
      <c r="B6" s="27" t="s">
        <v>290</v>
      </c>
      <c r="C6" s="2">
        <v>8</v>
      </c>
    </row>
    <row r="7" spans="2:9" x14ac:dyDescent="0.35">
      <c r="B7" s="27"/>
    </row>
    <row r="8" spans="2:9" x14ac:dyDescent="0.35">
      <c r="B8" s="101" t="s">
        <v>393</v>
      </c>
    </row>
    <row r="9" spans="2:9" ht="15.5" x14ac:dyDescent="0.35">
      <c r="B9" s="102" t="s">
        <v>394</v>
      </c>
    </row>
    <row r="10" spans="2:9" ht="15.5" x14ac:dyDescent="0.35">
      <c r="B10" s="103"/>
    </row>
    <row r="11" spans="2:9" ht="15.5" x14ac:dyDescent="0.35">
      <c r="B11" s="102" t="s">
        <v>395</v>
      </c>
    </row>
    <row r="12" spans="2:9" ht="14.5" customHeight="1" x14ac:dyDescent="0.35">
      <c r="B12" s="104"/>
    </row>
    <row r="13" spans="2:9" ht="14.15" customHeight="1" x14ac:dyDescent="0.35">
      <c r="B13" s="102" t="s">
        <v>400</v>
      </c>
      <c r="D13" s="26"/>
      <c r="E13" s="26"/>
      <c r="F13" s="97"/>
      <c r="G13" s="97"/>
      <c r="H13" s="97"/>
      <c r="I13" s="97"/>
    </row>
    <row r="14" spans="2:9" ht="52" customHeight="1" x14ac:dyDescent="0.35">
      <c r="B14" s="26"/>
      <c r="D14" s="26"/>
      <c r="E14" s="26"/>
      <c r="F14" s="97"/>
      <c r="G14" s="97"/>
      <c r="H14" s="97"/>
      <c r="I14" s="97"/>
    </row>
    <row r="15" spans="2:9" ht="36.65" customHeight="1" x14ac:dyDescent="0.35">
      <c r="B15" s="26"/>
      <c r="D15" s="26"/>
      <c r="E15" s="26"/>
      <c r="F15" s="97"/>
      <c r="G15" s="97"/>
      <c r="H15" s="97"/>
      <c r="I15" s="97"/>
    </row>
    <row r="16" spans="2:9" ht="14.15" customHeight="1" x14ac:dyDescent="0.35">
      <c r="B16" s="26"/>
      <c r="D16" s="26"/>
      <c r="E16" s="26"/>
      <c r="F16" s="97"/>
      <c r="G16" s="97"/>
      <c r="H16" s="97"/>
      <c r="I16" s="97"/>
    </row>
    <row r="17" spans="1:34" ht="13" customHeight="1" x14ac:dyDescent="0.35">
      <c r="B17" s="97"/>
      <c r="D17" s="97"/>
      <c r="E17" s="97"/>
      <c r="F17" s="97"/>
      <c r="G17" s="97"/>
      <c r="H17" s="97"/>
      <c r="I17" s="97"/>
    </row>
    <row r="19" spans="1:34" ht="18" x14ac:dyDescent="0.4">
      <c r="B19" s="25" t="s">
        <v>432</v>
      </c>
      <c r="D19" s="25">
        <v>2024</v>
      </c>
      <c r="E19" s="26"/>
      <c r="F19" s="26"/>
      <c r="G19" s="26"/>
    </row>
    <row r="20" spans="1:34" x14ac:dyDescent="0.35">
      <c r="D20" s="98" t="s">
        <v>396</v>
      </c>
      <c r="E20" s="49"/>
      <c r="F20" s="100" t="s">
        <v>398</v>
      </c>
    </row>
    <row r="21" spans="1:34" ht="11.5" customHeight="1" x14ac:dyDescent="0.35">
      <c r="D21" s="49" t="str">
        <f>'Pivot-Index'!$K$1</f>
        <v>(Alla)</v>
      </c>
      <c r="E21" s="100"/>
      <c r="F21" s="92" t="s">
        <v>399</v>
      </c>
      <c r="N21" s="99"/>
      <c r="AH21" t="s">
        <v>397</v>
      </c>
    </row>
    <row r="22" spans="1:34" ht="50.5" customHeight="1" x14ac:dyDescent="0.35">
      <c r="A22" s="36"/>
      <c r="B22" s="45" t="s">
        <v>267</v>
      </c>
      <c r="D22" s="46" t="s">
        <v>313</v>
      </c>
      <c r="E22" s="46" t="s">
        <v>314</v>
      </c>
      <c r="F22" s="46" t="s">
        <v>313</v>
      </c>
      <c r="G22" s="46" t="s">
        <v>314</v>
      </c>
    </row>
    <row r="23" spans="1:34" ht="30" customHeight="1" x14ac:dyDescent="0.35">
      <c r="A23" s="36"/>
      <c r="B23" s="47" t="s">
        <v>192</v>
      </c>
      <c r="D23" s="68">
        <f>IFERROR(IF(GETPIVOTDATA("F1",'Pivot-Index'!$B$10,"År",2024)&lt;5,"-",GETPIVOTDATA("F1",'Pivot-Index'!$J$10,"År",2024)),"-")</f>
        <v>5.4296610169491526</v>
      </c>
      <c r="E23" s="159">
        <f>IFERROR(IF(GETPIVOTDATA("Index1",'Pivot-Index'!$B$274,"År",2024)&lt;5,"-",GETPIVOTDATA("Index1",'Pivot-Index'!$J$274,"År",2024)),"-")</f>
        <v>4.9042794376098726</v>
      </c>
      <c r="F23" s="69">
        <v>5.4296610169491526</v>
      </c>
      <c r="G23" s="159">
        <v>4.9042794376098726</v>
      </c>
    </row>
    <row r="24" spans="1:34" ht="30" customHeight="1" x14ac:dyDescent="0.35">
      <c r="B24" s="48" t="s">
        <v>193</v>
      </c>
      <c r="D24" s="67">
        <f>IFERROR(IF(GETPIVOTDATA("F2",'Pivot-Index'!$R$10,"År",2024)&lt;5,"-",GETPIVOTDATA("F2",'Pivot-Index'!$Z$10,"År",2024)),"-")</f>
        <v>5.062954755309323</v>
      </c>
      <c r="E24" s="161"/>
      <c r="F24" s="67">
        <v>5.062954755309323</v>
      </c>
      <c r="G24" s="161"/>
    </row>
    <row r="25" spans="1:34" ht="30" customHeight="1" x14ac:dyDescent="0.35">
      <c r="B25" s="47" t="s">
        <v>194</v>
      </c>
      <c r="D25" s="70">
        <f>IFERROR(IF(GETPIVOTDATA("F3",'Pivot-Index'!$B$22,"År",2024)&lt;5,"-",GETPIVOTDATA("F3",'Pivot-Index'!$J$22,"År",2024)),"-")</f>
        <v>4.1826335877862633</v>
      </c>
      <c r="E25" s="160"/>
      <c r="F25" s="71">
        <v>4.1826335877862633</v>
      </c>
      <c r="G25" s="160"/>
    </row>
    <row r="26" spans="1:34" x14ac:dyDescent="0.35">
      <c r="B26" s="35"/>
    </row>
    <row r="27" spans="1:34" x14ac:dyDescent="0.35">
      <c r="B27" s="39"/>
      <c r="D27" s="49" t="str">
        <f>'Pivot-Index'!$K$1</f>
        <v>(Alla)</v>
      </c>
      <c r="F27" s="49" t="s">
        <v>399</v>
      </c>
    </row>
    <row r="28" spans="1:34" ht="40" customHeight="1" x14ac:dyDescent="0.35">
      <c r="B28" s="45" t="s">
        <v>310</v>
      </c>
      <c r="D28" s="46" t="s">
        <v>313</v>
      </c>
      <c r="E28" s="46" t="s">
        <v>314</v>
      </c>
      <c r="F28" s="46" t="s">
        <v>313</v>
      </c>
      <c r="G28" s="46" t="s">
        <v>314</v>
      </c>
    </row>
    <row r="29" spans="1:34" ht="30" customHeight="1" x14ac:dyDescent="0.35">
      <c r="B29" s="32" t="s">
        <v>195</v>
      </c>
      <c r="D29" s="68">
        <f>IFERROR(IF(GETPIVOTDATA("F4",'Pivot-Index'!$R$22,"År",2024)&lt;5,"-",GETPIVOTDATA("F4",'Pivot-Index'!$Z$22,"År",2024)),"-")</f>
        <v>4.1788808007279252</v>
      </c>
      <c r="E29" s="159">
        <f>IFERROR(IF(GETPIVOTDATA("Index2",'Pivot-Index'!$R$274,"År",2024)&lt;5,"-",GETPIVOTDATA("Index2",'Pivot-Index'!$Z$274,"År",2024)),"-")</f>
        <v>4.6543638229258084</v>
      </c>
      <c r="F29" s="69">
        <v>4.1788808007279252</v>
      </c>
      <c r="G29" s="159">
        <v>4.6543638229258084</v>
      </c>
    </row>
    <row r="30" spans="1:34" ht="30" customHeight="1" x14ac:dyDescent="0.35">
      <c r="B30" s="41" t="s">
        <v>196</v>
      </c>
      <c r="D30" s="67">
        <f>IFERROR(IF(GETPIVOTDATA("F5",'Pivot-Index'!$B$34,"År",2024)&lt;5,"-",GETPIVOTDATA("F5",'Pivot-Index'!$J$34,"År",2024)),"-")</f>
        <v>4.8685096153846139</v>
      </c>
      <c r="E30" s="161"/>
      <c r="F30" s="67">
        <v>4.8685096153846139</v>
      </c>
      <c r="G30" s="161"/>
    </row>
    <row r="31" spans="1:34" ht="30" customHeight="1" x14ac:dyDescent="0.35">
      <c r="B31" s="40" t="s">
        <v>197</v>
      </c>
      <c r="D31" s="67">
        <f>IFERROR(IF(GETPIVOTDATA("F6",'Pivot-Index'!$R$34,"År",2024)&lt;5,"-",GETPIVOTDATA("F6",'Pivot-Index'!$Z$34,"År",2024)),"-")</f>
        <v>2.8731504065040672</v>
      </c>
      <c r="E31" s="161"/>
      <c r="F31" s="67">
        <v>2.8731504065040672</v>
      </c>
      <c r="G31" s="161"/>
    </row>
    <row r="32" spans="1:34" ht="30" customHeight="1" x14ac:dyDescent="0.35">
      <c r="B32" s="40" t="s">
        <v>198</v>
      </c>
      <c r="D32" s="70">
        <f>IFERROR(IF(GETPIVOTDATA("F7",'Pivot-Index'!$B$46,"År",2024)&lt;5,"-",GETPIVOTDATA("F7",'Pivot-Index'!$J$46,"År",2024)),"-")</f>
        <v>6.8540892193308549</v>
      </c>
      <c r="E32" s="160"/>
      <c r="F32" s="67">
        <v>6.8540892193308549</v>
      </c>
      <c r="G32" s="160"/>
    </row>
    <row r="33" spans="2:7" x14ac:dyDescent="0.35">
      <c r="B33" s="38"/>
    </row>
    <row r="34" spans="2:7" x14ac:dyDescent="0.35">
      <c r="B34" s="33"/>
      <c r="D34" s="49" t="str">
        <f>'Pivot-Index'!$K$1</f>
        <v>(Alla)</v>
      </c>
      <c r="F34" s="49" t="s">
        <v>399</v>
      </c>
    </row>
    <row r="35" spans="2:7" ht="40" customHeight="1" x14ac:dyDescent="0.35">
      <c r="B35" s="45" t="s">
        <v>275</v>
      </c>
      <c r="D35" s="46" t="s">
        <v>313</v>
      </c>
      <c r="E35" s="46" t="s">
        <v>314</v>
      </c>
      <c r="F35" s="46" t="s">
        <v>313</v>
      </c>
      <c r="G35" s="46" t="s">
        <v>314</v>
      </c>
    </row>
    <row r="36" spans="2:7" ht="30" customHeight="1" x14ac:dyDescent="0.35">
      <c r="B36" s="32" t="s">
        <v>200</v>
      </c>
      <c r="D36" s="68">
        <f>IFERROR(IF(GETPIVOTDATA("F8",'Pivot-Index'!$R$46,"År",2024)&lt;5,"-",GETPIVOTDATA("F8",'Pivot-Index'!$Z$46,"År",2024)),"-")</f>
        <v>6.5049194991055455</v>
      </c>
      <c r="E36" s="159">
        <f>IFERROR(IF(GETPIVOTDATA("Index3",'Pivot-Index'!$AH$274,"År",2024)&lt;5,"-",GETPIVOTDATA("Index3",'Pivot-Index'!$AP$274,"År",2024)),"-")</f>
        <v>6.0849654919235858</v>
      </c>
      <c r="F36" s="69">
        <v>6.5049194991055455</v>
      </c>
      <c r="G36" s="159">
        <v>6.0849654919235858</v>
      </c>
    </row>
    <row r="37" spans="2:7" ht="30" customHeight="1" x14ac:dyDescent="0.35">
      <c r="B37" s="31" t="s">
        <v>191</v>
      </c>
      <c r="D37" s="67">
        <f>IFERROR(IF(GETPIVOTDATA("F9",'Pivot-Index'!$B$58,"År",2024)&lt;5,"-",GETPIVOTDATA("F9",'Pivot-Index'!$J$58,"År",2024)),"-")</f>
        <v>6.7484105358764763</v>
      </c>
      <c r="E37" s="161"/>
      <c r="F37" s="67">
        <v>6.7484105358764763</v>
      </c>
      <c r="G37" s="161"/>
    </row>
    <row r="38" spans="2:7" ht="30" customHeight="1" x14ac:dyDescent="0.35">
      <c r="B38" s="32" t="s">
        <v>201</v>
      </c>
      <c r="D38" s="67">
        <f>IFERROR(IF(GETPIVOTDATA("F10",'Pivot-Index'!$R$58,"År",2024)&lt;5,"-",GETPIVOTDATA("F10",'Pivot-Index'!$Z$58,"År",2024)),"-")</f>
        <v>5.8201898734177311</v>
      </c>
      <c r="E38" s="161"/>
      <c r="F38" s="67">
        <v>5.8201898734177311</v>
      </c>
      <c r="G38" s="161"/>
    </row>
    <row r="39" spans="2:7" ht="30" customHeight="1" x14ac:dyDescent="0.35">
      <c r="B39" s="30" t="s">
        <v>199</v>
      </c>
      <c r="D39" s="70">
        <f>IFERROR(IF(GETPIVOTDATA("F11",'Pivot-Index'!$B$70,"År",2024)&lt;5,"-",GETPIVOTDATA("F11",'Pivot-Index'!$J$70,"År",2024)),"-")</f>
        <v>5.4020664869721475</v>
      </c>
      <c r="E39" s="160"/>
      <c r="F39" s="67">
        <v>5.4020664869721475</v>
      </c>
      <c r="G39" s="160"/>
    </row>
    <row r="40" spans="2:7" x14ac:dyDescent="0.35">
      <c r="B40" s="29"/>
    </row>
    <row r="41" spans="2:7" x14ac:dyDescent="0.35">
      <c r="B41" s="29"/>
      <c r="D41" s="49" t="str">
        <f>'Pivot-Index'!$K$1</f>
        <v>(Alla)</v>
      </c>
      <c r="F41" s="49" t="s">
        <v>399</v>
      </c>
    </row>
    <row r="42" spans="2:7" ht="40" customHeight="1" x14ac:dyDescent="0.35">
      <c r="B42" s="45" t="s">
        <v>309</v>
      </c>
      <c r="D42" s="46" t="s">
        <v>313</v>
      </c>
      <c r="E42" s="46" t="s">
        <v>314</v>
      </c>
      <c r="F42" s="46" t="s">
        <v>313</v>
      </c>
      <c r="G42" s="46" t="s">
        <v>314</v>
      </c>
    </row>
    <row r="43" spans="2:7" ht="30" customHeight="1" x14ac:dyDescent="0.35">
      <c r="B43" s="42" t="s">
        <v>202</v>
      </c>
      <c r="D43" s="68">
        <f>IFERROR(IF(GETPIVOTDATA("F12",'Pivot-Index'!$R$70,"År",2024)&lt;5,"-",GETPIVOTDATA("F12",'Pivot-Index'!$Z$70,"År",2024)),"-")</f>
        <v>4.3304640151515219</v>
      </c>
      <c r="E43" s="159">
        <f>IFERROR(IF(GETPIVOTDATA("Index4",'Pivot-Index'!$AX$274,"År",2024)&lt;5,"-",GETPIVOTDATA("Index4",'Pivot-Index'!$BF$274,"År",2024)),"-")</f>
        <v>4.843043875685578</v>
      </c>
      <c r="F43" s="69">
        <v>4.3304640151515219</v>
      </c>
      <c r="G43" s="159">
        <v>4.843043875685578</v>
      </c>
    </row>
    <row r="44" spans="2:7" ht="30" customHeight="1" x14ac:dyDescent="0.35">
      <c r="B44" s="37" t="s">
        <v>203</v>
      </c>
      <c r="D44" s="67">
        <f>IFERROR(IF(GETPIVOTDATA("F13",'Pivot-Index'!$B$82,"År",2024)&lt;5,"-",GETPIVOTDATA("F13",'Pivot-Index'!$J$82,"År",2024)),"-")</f>
        <v>5.4404271844660261</v>
      </c>
      <c r="E44" s="160"/>
      <c r="F44" s="67">
        <v>5.4404271844660261</v>
      </c>
      <c r="G44" s="160"/>
    </row>
    <row r="45" spans="2:7" x14ac:dyDescent="0.35">
      <c r="B45" s="35"/>
    </row>
    <row r="46" spans="2:7" ht="28.5" customHeight="1" x14ac:dyDescent="0.35">
      <c r="D46" s="49" t="str">
        <f>'Pivot-Index'!$K$1</f>
        <v>(Alla)</v>
      </c>
      <c r="F46" s="49" t="s">
        <v>399</v>
      </c>
    </row>
    <row r="47" spans="2:7" ht="40" customHeight="1" x14ac:dyDescent="0.35">
      <c r="B47" s="45" t="s">
        <v>312</v>
      </c>
      <c r="D47" s="46" t="s">
        <v>313</v>
      </c>
      <c r="E47" s="46" t="s">
        <v>314</v>
      </c>
      <c r="F47" s="46" t="s">
        <v>313</v>
      </c>
      <c r="G47" s="46" t="s">
        <v>314</v>
      </c>
    </row>
    <row r="48" spans="2:7" ht="30" customHeight="1" x14ac:dyDescent="0.35">
      <c r="B48" s="34" t="s">
        <v>204</v>
      </c>
      <c r="D48" s="68">
        <f>IFERROR(IF(GETPIVOTDATA("F14",'Pivot-Index'!$R$82,"År",2024)&lt;5,"-",GETPIVOTDATA("F14",'Pivot-Index'!$Z$82,"År",2024)),"-")</f>
        <v>5.4620224719101147</v>
      </c>
      <c r="E48" s="159">
        <f>IFERROR(IF(GETPIVOTDATA("Index5",'Pivot-Index'!$BN$273,"År",2024)&lt;5,"-",GETPIVOTDATA("Index5",'Pivot-Index'!$BV$273,"År",2024)),"-")</f>
        <v>6.2197621184919223</v>
      </c>
      <c r="F48" s="69">
        <v>5.4620224719101147</v>
      </c>
      <c r="G48" s="159">
        <v>6.2197621184919223</v>
      </c>
    </row>
    <row r="49" spans="2:7" ht="30" customHeight="1" x14ac:dyDescent="0.35">
      <c r="B49" s="34" t="s">
        <v>205</v>
      </c>
      <c r="D49" s="67">
        <f>IFERROR(IF(GETPIVOTDATA("F15",'Pivot-Index'!$B$94,"År",2024)&lt;5,"-",GETPIVOTDATA("F15",'Pivot-Index'!$J$94,"År",2024)),"-")</f>
        <v>6.9777158774373262</v>
      </c>
      <c r="E49" s="160"/>
      <c r="F49" s="67">
        <v>6.9777158774373262</v>
      </c>
      <c r="G49" s="160"/>
    </row>
    <row r="50" spans="2:7" x14ac:dyDescent="0.35">
      <c r="B50" s="35"/>
    </row>
    <row r="51" spans="2:7" x14ac:dyDescent="0.35">
      <c r="D51" s="49" t="str">
        <f>'Pivot-Index'!$K$1</f>
        <v>(Alla)</v>
      </c>
      <c r="F51" s="49" t="s">
        <v>399</v>
      </c>
    </row>
    <row r="52" spans="2:7" ht="40" customHeight="1" x14ac:dyDescent="0.35">
      <c r="B52" s="45" t="s">
        <v>311</v>
      </c>
      <c r="D52" s="46" t="s">
        <v>313</v>
      </c>
      <c r="E52" s="46" t="s">
        <v>314</v>
      </c>
      <c r="F52" s="46" t="s">
        <v>313</v>
      </c>
      <c r="G52" s="46" t="s">
        <v>314</v>
      </c>
    </row>
    <row r="53" spans="2:7" ht="30" customHeight="1" x14ac:dyDescent="0.35">
      <c r="B53" s="43" t="s">
        <v>206</v>
      </c>
      <c r="D53" s="68">
        <f>IFERROR(IF(GETPIVOTDATA("F16",'Pivot-Index'!$R$94,"År",2024)&lt;5,"-",GETPIVOTDATA("F16",'Pivot-Index'!$Z$94,"År",2024)),"-")</f>
        <v>5.7888878235858341</v>
      </c>
      <c r="E53" s="159">
        <f>IFERROR(IF(GETPIVOTDATA("Index6",'Pivot-Index'!$CD$273,"År",2024)&lt;5,"-",GETPIVOTDATA("Index6",'Pivot-Index'!$CJ$273,"År",2024)),"-")</f>
        <v>5.7569595216191587</v>
      </c>
      <c r="F53" s="69">
        <v>5.7888878235858341</v>
      </c>
      <c r="G53" s="159">
        <v>5.7569595216191587</v>
      </c>
    </row>
    <row r="54" spans="2:7" ht="30" customHeight="1" x14ac:dyDescent="0.35">
      <c r="B54" s="43" t="s">
        <v>207</v>
      </c>
      <c r="D54" s="67">
        <f>IFERROR(IF(GETPIVOTDATA("F17",'Pivot-Index'!$B$106,"År",2024)&lt;5,"-",GETPIVOTDATA("F17",'Pivot-Index'!$J$106,"År",2024)),"-")</f>
        <v>5.7111111111111326</v>
      </c>
      <c r="E54" s="160"/>
      <c r="F54" s="67">
        <v>5.7111111111111326</v>
      </c>
      <c r="G54" s="160"/>
    </row>
    <row r="55" spans="2:7" x14ac:dyDescent="0.35">
      <c r="B55" s="35"/>
    </row>
    <row r="56" spans="2:7" x14ac:dyDescent="0.35">
      <c r="D56" s="49" t="str">
        <f>'Pivot-Index'!$K$1</f>
        <v>(Alla)</v>
      </c>
      <c r="F56" s="49" t="s">
        <v>399</v>
      </c>
    </row>
    <row r="57" spans="2:7" ht="40" customHeight="1" x14ac:dyDescent="0.35">
      <c r="B57" s="45" t="s">
        <v>280</v>
      </c>
      <c r="D57" s="46" t="s">
        <v>313</v>
      </c>
      <c r="E57" s="46" t="s">
        <v>314</v>
      </c>
      <c r="F57" s="46" t="s">
        <v>313</v>
      </c>
      <c r="G57" s="46" t="s">
        <v>314</v>
      </c>
    </row>
    <row r="58" spans="2:7" ht="30" customHeight="1" x14ac:dyDescent="0.35">
      <c r="B58" s="34" t="s">
        <v>209</v>
      </c>
      <c r="D58" s="68">
        <f>IFERROR(IF(GETPIVOTDATA("F18",'Pivot-Index'!$R$106,"År",2024)&lt;5,"-",GETPIVOTDATA("F18",'Pivot-Index'!$Z$106,"År",2024)),"-")</f>
        <v>3.8019291705498555</v>
      </c>
      <c r="E58" s="159">
        <f>IFERROR(IF(GETPIVOTDATA("Index7",'Pivot-Index'!$F$291,"År",2024)&lt;5,"-",GETPIVOTDATA("Index7",'Pivot-Index'!$N$291,"År",2024)),"-")</f>
        <v>3.9586818181818093</v>
      </c>
      <c r="F58" s="69">
        <v>3.8019291705498555</v>
      </c>
      <c r="G58" s="159">
        <v>3.9586818181818093</v>
      </c>
    </row>
    <row r="59" spans="2:7" ht="30" customHeight="1" x14ac:dyDescent="0.35">
      <c r="B59" s="34" t="s">
        <v>210</v>
      </c>
      <c r="D59" s="67">
        <f>IFERROR(IF(GETPIVOTDATA("F19",'Pivot-Index'!$B$118,"År",2024)&lt;5,"-",GETPIVOTDATA("F19",'Pivot-Index'!$J$118,"År",2024)),"-")</f>
        <v>4.2217262512768166</v>
      </c>
      <c r="E59" s="160"/>
      <c r="F59" s="67">
        <v>4.2217262512768166</v>
      </c>
      <c r="G59" s="160"/>
    </row>
    <row r="61" spans="2:7" x14ac:dyDescent="0.35">
      <c r="D61" s="49" t="str">
        <f>'Pivot-Index'!$K$1</f>
        <v>(Alla)</v>
      </c>
      <c r="F61" s="49" t="s">
        <v>399</v>
      </c>
    </row>
    <row r="62" spans="2:7" ht="40" customHeight="1" x14ac:dyDescent="0.35">
      <c r="B62" s="45" t="s">
        <v>281</v>
      </c>
      <c r="D62" s="46" t="s">
        <v>313</v>
      </c>
      <c r="E62" s="46" t="s">
        <v>314</v>
      </c>
      <c r="F62" s="46" t="s">
        <v>313</v>
      </c>
      <c r="G62" s="46" t="s">
        <v>314</v>
      </c>
    </row>
    <row r="63" spans="2:7" ht="30" customHeight="1" x14ac:dyDescent="0.35">
      <c r="B63" s="43" t="s">
        <v>211</v>
      </c>
      <c r="D63" s="68">
        <f>IFERROR(IF(GETPIVOTDATA("F20",'Pivot-Index'!$R$118,"År",2024)&lt;5,"-",GETPIVOTDATA("F20",'Pivot-Index'!$Z$118,"År",2024)),"-")</f>
        <v>5.3972172351885099</v>
      </c>
      <c r="E63" s="159">
        <f>IFERROR(IF(GETPIVOTDATA("Index8",'Pivot-Index'!$V$291,"År",2024)&lt;5,"-",GETPIVOTDATA("Index8",'Pivot-Index'!$AD$291,"År",2024)),"-")</f>
        <v>5.3447508896797151</v>
      </c>
      <c r="F63" s="69">
        <v>5.3972172351885099</v>
      </c>
      <c r="G63" s="159">
        <v>5.3447508896797151</v>
      </c>
    </row>
    <row r="64" spans="2:7" ht="30" customHeight="1" x14ac:dyDescent="0.35">
      <c r="B64" s="34" t="s">
        <v>212</v>
      </c>
      <c r="D64" s="67">
        <f>IFERROR(IF(GETPIVOTDATA("F21",'Pivot-Index'!$B$130,"År",2024)&lt;5,"-",GETPIVOTDATA("F21",'Pivot-Index'!$J$130,"År",2024)),"-")</f>
        <v>5.3127812781278125</v>
      </c>
      <c r="E64" s="160"/>
      <c r="F64" s="67">
        <v>5.3127812781278125</v>
      </c>
      <c r="G64" s="160"/>
    </row>
    <row r="66" spans="2:7" x14ac:dyDescent="0.35">
      <c r="D66" s="49" t="str">
        <f>'Pivot-Index'!$K$1</f>
        <v>(Alla)</v>
      </c>
      <c r="F66" s="49" t="s">
        <v>399</v>
      </c>
    </row>
    <row r="67" spans="2:7" ht="40" customHeight="1" x14ac:dyDescent="0.35">
      <c r="B67" s="45" t="s">
        <v>282</v>
      </c>
      <c r="D67" s="46" t="s">
        <v>313</v>
      </c>
      <c r="E67" s="46" t="s">
        <v>314</v>
      </c>
      <c r="F67" s="46" t="s">
        <v>313</v>
      </c>
      <c r="G67" s="46" t="s">
        <v>314</v>
      </c>
    </row>
    <row r="68" spans="2:7" ht="30" customHeight="1" x14ac:dyDescent="0.35">
      <c r="B68" s="43" t="s">
        <v>213</v>
      </c>
      <c r="D68" s="68">
        <f>IFERROR(IF(GETPIVOTDATA("F22",'Pivot-Index'!$R$130,"År",2024)&lt;5,"-",GETPIVOTDATA("F22",'Pivot-Index'!$Z$130,"År",2024)),"-")</f>
        <v>8.3689717925386713</v>
      </c>
      <c r="E68" s="159">
        <f>IFERROR(IF(GETPIVOTDATA("Index9",'Pivot-Index'!$AL$291,"År",2024)&lt;5,"-",GETPIVOTDATA("Index9",'Pivot-Index'!$AT$291,"År",2024)),"-")</f>
        <v>7.6620205378249944</v>
      </c>
      <c r="F68" s="69">
        <v>8.3689717925386713</v>
      </c>
      <c r="G68" s="159">
        <v>7.6620205378249944</v>
      </c>
    </row>
    <row r="69" spans="2:7" ht="30" customHeight="1" x14ac:dyDescent="0.35">
      <c r="B69" s="43" t="s">
        <v>214</v>
      </c>
      <c r="D69" s="67">
        <f>IFERROR(IF(GETPIVOTDATA("F23",'Pivot-Index'!$B$142,"År",2024)&lt;5,"-",GETPIVOTDATA("F23",'Pivot-Index'!$J$142,"År",2024)),"-")</f>
        <v>8.7283105022831045</v>
      </c>
      <c r="E69" s="161"/>
      <c r="F69" s="67">
        <v>8.7283105022831045</v>
      </c>
      <c r="G69" s="161"/>
    </row>
    <row r="70" spans="2:7" ht="30" customHeight="1" x14ac:dyDescent="0.35">
      <c r="B70" s="43" t="s">
        <v>215</v>
      </c>
      <c r="D70" s="67">
        <f>IFERROR(IF(GETPIVOTDATA("F24",'Pivot-Index'!$R$142,"År",2024)&lt;5,"-",GETPIVOTDATA("F24",'Pivot-Index'!$Z$142,"År",2024)),"-")</f>
        <v>6.9433030027297677</v>
      </c>
      <c r="E70" s="161"/>
      <c r="F70" s="67">
        <v>6.9433030027297677</v>
      </c>
      <c r="G70" s="161"/>
    </row>
    <row r="71" spans="2:7" ht="30" customHeight="1" x14ac:dyDescent="0.35">
      <c r="B71" s="43" t="s">
        <v>208</v>
      </c>
      <c r="D71" s="70">
        <f>IFERROR(IF(GETPIVOTDATA("F25",'Pivot-Index'!$B$154,"År",2024)&lt;5,"-",GETPIVOTDATA("F25",'Pivot-Index'!$J$154,"År",2024)),"-")</f>
        <v>6.685363385464588</v>
      </c>
      <c r="E71" s="160"/>
      <c r="F71" s="67">
        <v>6.685363385464588</v>
      </c>
      <c r="G71" s="160"/>
    </row>
    <row r="73" spans="2:7" x14ac:dyDescent="0.35">
      <c r="D73" s="49" t="str">
        <f>'Pivot-Index'!$K$1</f>
        <v>(Alla)</v>
      </c>
      <c r="F73" s="49" t="s">
        <v>399</v>
      </c>
    </row>
    <row r="74" spans="2:7" ht="40" customHeight="1" x14ac:dyDescent="0.35">
      <c r="B74" s="45" t="s">
        <v>283</v>
      </c>
      <c r="D74" s="46" t="s">
        <v>313</v>
      </c>
      <c r="E74" s="46" t="s">
        <v>314</v>
      </c>
      <c r="F74" s="46" t="s">
        <v>313</v>
      </c>
      <c r="G74" s="46" t="s">
        <v>314</v>
      </c>
    </row>
    <row r="75" spans="2:7" ht="30" customHeight="1" x14ac:dyDescent="0.35">
      <c r="B75" s="34" t="s">
        <v>216</v>
      </c>
      <c r="D75" s="68">
        <f>IFERROR(IF(GETPIVOTDATA("F26",'Pivot-Index'!$R$154,"År",2024)&lt;5,"-",GETPIVOTDATA("F26",'Pivot-Index'!$Z$154,"År",2024)),"-")</f>
        <v>5.2626376811594238</v>
      </c>
      <c r="E75" s="159">
        <f>IFERROR(IF(GETPIVOTDATA("Index10",'Pivot-Index'!$BB$291,"År",2024)&lt;5,"-",GETPIVOTDATA("Index10",'Pivot-Index'!$BJ$291,"År",2024)),"-")</f>
        <v>5.0127043158861362</v>
      </c>
      <c r="F75" s="69">
        <v>5.2626376811594238</v>
      </c>
      <c r="G75" s="159">
        <v>5.0127043158861362</v>
      </c>
    </row>
    <row r="76" spans="2:7" ht="30" customHeight="1" x14ac:dyDescent="0.35">
      <c r="B76" s="34" t="s">
        <v>217</v>
      </c>
      <c r="D76" s="67">
        <f>IFERROR(IF(GETPIVOTDATA("F27",'Pivot-Index'!$B$166,"År",2024)&lt;5,"-",GETPIVOTDATA("F27",'Pivot-Index'!$J$166,"År",2024)),"-")</f>
        <v>4.8227788279773156</v>
      </c>
      <c r="E76" s="160"/>
      <c r="F76" s="67">
        <v>4.8227788279773156</v>
      </c>
      <c r="G76" s="160"/>
    </row>
    <row r="78" spans="2:7" x14ac:dyDescent="0.35">
      <c r="D78" s="49" t="str">
        <f>'Pivot-Index'!$K$1</f>
        <v>(Alla)</v>
      </c>
      <c r="F78" s="49" t="s">
        <v>399</v>
      </c>
    </row>
    <row r="79" spans="2:7" ht="40" customHeight="1" x14ac:dyDescent="0.35">
      <c r="B79" s="45" t="s">
        <v>284</v>
      </c>
      <c r="D79" s="46" t="s">
        <v>313</v>
      </c>
      <c r="E79" s="46" t="s">
        <v>314</v>
      </c>
      <c r="F79" s="46" t="s">
        <v>313</v>
      </c>
      <c r="G79" s="46" t="s">
        <v>314</v>
      </c>
    </row>
    <row r="80" spans="2:7" ht="30" customHeight="1" x14ac:dyDescent="0.35">
      <c r="B80" s="44" t="s">
        <v>218</v>
      </c>
      <c r="D80" s="68">
        <f>IFERROR(IF(GETPIVOTDATA("F28",'Pivot-Index'!$R$166,"År",2024)&lt;5,"-",GETPIVOTDATA("F28",'Pivot-Index'!$Z$166,"År",2024)),"-")</f>
        <v>5.9722233300099727</v>
      </c>
      <c r="E80" s="159">
        <f>IFERROR(IF(GETPIVOTDATA("Index11",'Pivot-Index'!$BR$291,"År",2024)&lt;5,"-",GETPIVOTDATA("Index11",'Pivot-Index'!$BZ$291,"År",2024)),"-")</f>
        <v>5.8226375711575038</v>
      </c>
      <c r="F80" s="69">
        <v>5.9722233300099727</v>
      </c>
      <c r="G80" s="159">
        <v>5.8226375711575038</v>
      </c>
    </row>
    <row r="81" spans="2:7" ht="30" customHeight="1" x14ac:dyDescent="0.35">
      <c r="B81" s="44" t="s">
        <v>219</v>
      </c>
      <c r="D81" s="67">
        <f>IFERROR(IF(GETPIVOTDATA("F29",'Pivot-Index'!$B$178,"År",2024)&lt;5,"-",GETPIVOTDATA("F29",'Pivot-Index'!$J$178,"År",2024)),"-")</f>
        <v>5.7566630669546592</v>
      </c>
      <c r="E81" s="160"/>
      <c r="F81" s="67">
        <v>5.7566630669546592</v>
      </c>
      <c r="G81" s="160"/>
    </row>
    <row r="83" spans="2:7" x14ac:dyDescent="0.35">
      <c r="D83" s="49" t="str">
        <f>'Pivot-Index'!$K$1</f>
        <v>(Alla)</v>
      </c>
      <c r="F83" s="49" t="s">
        <v>399</v>
      </c>
    </row>
    <row r="84" spans="2:7" ht="40" customHeight="1" x14ac:dyDescent="0.35">
      <c r="B84" s="45" t="s">
        <v>369</v>
      </c>
      <c r="D84" s="46" t="s">
        <v>313</v>
      </c>
      <c r="E84" s="46" t="s">
        <v>314</v>
      </c>
      <c r="F84" s="46" t="s">
        <v>313</v>
      </c>
      <c r="G84" s="46" t="s">
        <v>314</v>
      </c>
    </row>
    <row r="85" spans="2:7" ht="30" customHeight="1" x14ac:dyDescent="0.35">
      <c r="B85" s="43" t="s">
        <v>220</v>
      </c>
      <c r="D85" s="67">
        <f>IFERROR(IF(GETPIVOTDATA("F30",'Pivot-Index'!$R$178,"År",2024)&lt;5,"-",GETPIVOTDATA("F30",'Pivot-Index'!$Z$178,"År",2024)),"-")</f>
        <v>5.4498609823911108</v>
      </c>
      <c r="E85" s="67" t="s">
        <v>372</v>
      </c>
      <c r="F85" s="67">
        <v>5.4498609823911108</v>
      </c>
      <c r="G85" s="67" t="s">
        <v>372</v>
      </c>
    </row>
    <row r="87" spans="2:7" x14ac:dyDescent="0.35">
      <c r="D87" s="49" t="str">
        <f>'Pivot-Index'!$K$1</f>
        <v>(Alla)</v>
      </c>
      <c r="F87" s="49" t="s">
        <v>399</v>
      </c>
    </row>
    <row r="88" spans="2:7" ht="40" customHeight="1" x14ac:dyDescent="0.35">
      <c r="B88" s="45" t="s">
        <v>373</v>
      </c>
      <c r="D88" s="46" t="s">
        <v>313</v>
      </c>
      <c r="E88" s="46" t="s">
        <v>314</v>
      </c>
      <c r="F88" s="46" t="s">
        <v>313</v>
      </c>
      <c r="G88" s="46" t="s">
        <v>314</v>
      </c>
    </row>
    <row r="89" spans="2:7" ht="30" customHeight="1" x14ac:dyDescent="0.35">
      <c r="B89" s="34" t="s">
        <v>222</v>
      </c>
      <c r="D89" s="68">
        <f>IFERROR(IF(GETPIVOTDATA("F31",'Pivot-Index'!$B$190,"År",2024)&lt;5,"-",GETPIVOTDATA("F31",'Pivot-Index'!$J$190,"År",2024)),"-")</f>
        <v>4.6453425925925984</v>
      </c>
      <c r="E89" s="159" t="s">
        <v>372</v>
      </c>
      <c r="F89" s="69">
        <v>4.6453425925925984</v>
      </c>
      <c r="G89" s="159" t="s">
        <v>372</v>
      </c>
    </row>
    <row r="90" spans="2:7" ht="30" customHeight="1" x14ac:dyDescent="0.35">
      <c r="B90" s="43" t="s">
        <v>187</v>
      </c>
      <c r="D90" s="67">
        <f>IFERROR(IF(GETPIVOTDATA("F32",'Pivot-Index'!$R$190,"År",2024)&lt;5,"-",GETPIVOTDATA("F32",'Pivot-Index'!$Z$190,"År",2024)),"-")</f>
        <v>4.9801846722068372</v>
      </c>
      <c r="E90" s="161"/>
      <c r="F90" s="67">
        <v>4.9801846722068372</v>
      </c>
      <c r="G90" s="161"/>
    </row>
    <row r="91" spans="2:7" ht="30" customHeight="1" x14ac:dyDescent="0.35">
      <c r="B91" s="43" t="s">
        <v>188</v>
      </c>
      <c r="D91" s="67">
        <f>IFERROR(IF(GETPIVOTDATA("F33",'Pivot-Index'!$B$202,"År",2024)&lt;5,"-",GETPIVOTDATA("F33",'Pivot-Index'!$J$202,"År",2024)),"-")</f>
        <v>6.6336876155268216</v>
      </c>
      <c r="E91" s="161"/>
      <c r="F91" s="67">
        <v>6.6336876155268216</v>
      </c>
      <c r="G91" s="161"/>
    </row>
    <row r="92" spans="2:7" ht="30" customHeight="1" x14ac:dyDescent="0.35">
      <c r="B92" s="43" t="s">
        <v>221</v>
      </c>
      <c r="D92" s="70">
        <f>IFERROR(IF(GETPIVOTDATA("F34",'Pivot-Index'!$R$202,"År",2024)&lt;5,"-",GETPIVOTDATA("F34",'Pivot-Index'!$Z$202,"År",2024)),"-")</f>
        <v>6.8566987487969362</v>
      </c>
      <c r="E92" s="160"/>
      <c r="F92" s="67">
        <v>6.8566987487969362</v>
      </c>
      <c r="G92" s="160"/>
    </row>
  </sheetData>
  <sheetProtection algorithmName="SHA-512" hashValue="zyWvL9fw9lhcTctkvFSE6LmQnjk2S6TTX5ANJtGxeWsEANMsx2PYlcqpHKj2RxmYcsCEM2zBMZoMLO1Ubc/msw==" saltValue="5uTHaawTNBjPhbeL/3Gz1Q==" spinCount="100000" sheet="1" scenarios="1" sort="0" autoFilter="0" pivotTables="0"/>
  <mergeCells count="24">
    <mergeCell ref="E23:E25"/>
    <mergeCell ref="E29:E32"/>
    <mergeCell ref="G29:G32"/>
    <mergeCell ref="G23:G25"/>
    <mergeCell ref="E43:E44"/>
    <mergeCell ref="G43:G44"/>
    <mergeCell ref="G36:G39"/>
    <mergeCell ref="E48:E49"/>
    <mergeCell ref="G48:G49"/>
    <mergeCell ref="E36:E39"/>
    <mergeCell ref="E53:E54"/>
    <mergeCell ref="G53:G54"/>
    <mergeCell ref="E58:E59"/>
    <mergeCell ref="G58:G59"/>
    <mergeCell ref="E63:E64"/>
    <mergeCell ref="G63:G64"/>
    <mergeCell ref="E89:E92"/>
    <mergeCell ref="G89:G92"/>
    <mergeCell ref="E68:E71"/>
    <mergeCell ref="G68:G71"/>
    <mergeCell ref="E75:E76"/>
    <mergeCell ref="G75:G76"/>
    <mergeCell ref="E80:E81"/>
    <mergeCell ref="G80:G81"/>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71C00-CB2B-466B-9084-A838E2FA2836}">
  <dimension ref="A1:X127"/>
  <sheetViews>
    <sheetView showGridLines="0" showRowColHeaders="0" zoomScale="90" zoomScaleNormal="90" workbookViewId="0">
      <pane ySplit="1" topLeftCell="A4" activePane="bottomLeft" state="frozen"/>
      <selection pane="bottomLeft" activeCell="Z6" sqref="Z6"/>
    </sheetView>
  </sheetViews>
  <sheetFormatPr defaultRowHeight="14.5" x14ac:dyDescent="0.35"/>
  <cols>
    <col min="2" max="2" width="18.1796875" customWidth="1"/>
    <col min="3" max="3" width="76.26953125" customWidth="1"/>
    <col min="4" max="4" width="14" customWidth="1"/>
    <col min="5" max="24" width="6.7265625" customWidth="1"/>
  </cols>
  <sheetData>
    <row r="1" spans="1:24" ht="145.5" customHeight="1" x14ac:dyDescent="0.45">
      <c r="A1" s="136"/>
      <c r="B1" s="136"/>
      <c r="C1" s="137" t="s">
        <v>443</v>
      </c>
      <c r="D1" s="24"/>
      <c r="E1" s="138" t="s">
        <v>43</v>
      </c>
      <c r="F1" s="138" t="s">
        <v>304</v>
      </c>
      <c r="G1" s="138" t="s">
        <v>378</v>
      </c>
      <c r="H1" s="138" t="s">
        <v>415</v>
      </c>
      <c r="I1" s="138" t="s">
        <v>305</v>
      </c>
      <c r="J1" s="138" t="s">
        <v>306</v>
      </c>
      <c r="K1" s="138" t="s">
        <v>379</v>
      </c>
      <c r="L1" s="138" t="s">
        <v>58</v>
      </c>
      <c r="M1" s="138" t="s">
        <v>380</v>
      </c>
      <c r="N1" s="138" t="s">
        <v>381</v>
      </c>
      <c r="O1" s="138" t="s">
        <v>416</v>
      </c>
      <c r="P1" s="138" t="s">
        <v>418</v>
      </c>
      <c r="Q1" s="138" t="s">
        <v>422</v>
      </c>
      <c r="R1" s="138" t="s">
        <v>441</v>
      </c>
      <c r="S1" s="138" t="s">
        <v>420</v>
      </c>
      <c r="T1" s="138" t="s">
        <v>424</v>
      </c>
      <c r="U1" s="138" t="s">
        <v>423</v>
      </c>
      <c r="V1" s="138" t="s">
        <v>421</v>
      </c>
      <c r="W1" s="138" t="s">
        <v>442</v>
      </c>
      <c r="X1" s="138" t="s">
        <v>417</v>
      </c>
    </row>
    <row r="2" spans="1:24" ht="15" customHeight="1" x14ac:dyDescent="0.35">
      <c r="A2" s="168" t="s">
        <v>444</v>
      </c>
      <c r="B2" s="169"/>
      <c r="C2" s="163" t="s">
        <v>267</v>
      </c>
      <c r="D2" s="133" t="s">
        <v>302</v>
      </c>
      <c r="E2" s="134">
        <v>5.6</v>
      </c>
      <c r="F2" s="134">
        <v>5.6</v>
      </c>
      <c r="G2" s="134">
        <v>5.6</v>
      </c>
      <c r="H2" s="134">
        <v>5.8</v>
      </c>
      <c r="I2" s="134">
        <v>6.1</v>
      </c>
      <c r="J2" s="134">
        <v>3.9</v>
      </c>
      <c r="K2" s="134">
        <v>5.6</v>
      </c>
      <c r="L2" s="134">
        <v>4.8</v>
      </c>
      <c r="M2" s="134">
        <v>5.8</v>
      </c>
      <c r="N2" s="134">
        <v>5.9</v>
      </c>
      <c r="O2" s="134">
        <v>5.4</v>
      </c>
      <c r="P2" s="134">
        <v>4.9000000000000004</v>
      </c>
      <c r="Q2" s="134">
        <v>5.3</v>
      </c>
      <c r="R2" s="134">
        <v>5.8</v>
      </c>
      <c r="S2" s="134">
        <v>6.1</v>
      </c>
      <c r="T2" s="134">
        <v>4.3</v>
      </c>
      <c r="U2" s="134">
        <v>3.7</v>
      </c>
      <c r="V2" s="134">
        <v>3.3</v>
      </c>
      <c r="W2" s="134">
        <v>5</v>
      </c>
      <c r="X2" s="135">
        <v>4.9000000000000004</v>
      </c>
    </row>
    <row r="3" spans="1:24" x14ac:dyDescent="0.35">
      <c r="A3" s="168"/>
      <c r="B3" s="169"/>
      <c r="C3" s="163"/>
      <c r="D3" s="133" t="s">
        <v>437</v>
      </c>
      <c r="E3" s="134">
        <v>5.5</v>
      </c>
      <c r="F3" s="134">
        <v>4.5</v>
      </c>
      <c r="G3" s="134">
        <v>5.4</v>
      </c>
      <c r="H3" s="134">
        <v>5.7</v>
      </c>
      <c r="I3" s="134">
        <v>4.8</v>
      </c>
      <c r="J3" s="134">
        <v>3.8</v>
      </c>
      <c r="K3" s="134">
        <v>5.5</v>
      </c>
      <c r="L3" s="134">
        <v>4.5999999999999996</v>
      </c>
      <c r="M3" s="134">
        <v>5.6</v>
      </c>
      <c r="N3" s="134">
        <v>4.8</v>
      </c>
      <c r="O3" s="134">
        <v>4.5999999999999996</v>
      </c>
      <c r="P3" s="134">
        <v>5.7</v>
      </c>
      <c r="Q3" s="134">
        <v>5</v>
      </c>
      <c r="R3" s="134">
        <v>5.6</v>
      </c>
      <c r="S3" s="134">
        <v>5.8</v>
      </c>
      <c r="T3" s="134">
        <v>4.2</v>
      </c>
      <c r="U3" s="134" t="s">
        <v>372</v>
      </c>
      <c r="V3" s="134">
        <v>3.4</v>
      </c>
      <c r="W3" s="134">
        <v>3.6</v>
      </c>
      <c r="X3" s="135">
        <v>5.7</v>
      </c>
    </row>
    <row r="4" spans="1:24" x14ac:dyDescent="0.35">
      <c r="A4" s="168"/>
      <c r="B4" s="169"/>
      <c r="C4" s="163"/>
      <c r="D4" s="133" t="s">
        <v>438</v>
      </c>
      <c r="E4" s="134">
        <v>5.7</v>
      </c>
      <c r="F4" s="134">
        <v>6.7</v>
      </c>
      <c r="G4" s="134">
        <v>5.9</v>
      </c>
      <c r="H4" s="134">
        <v>6.1</v>
      </c>
      <c r="I4" s="134">
        <v>8</v>
      </c>
      <c r="J4" s="134">
        <v>4.7</v>
      </c>
      <c r="K4" s="134">
        <v>5.8</v>
      </c>
      <c r="L4" s="134">
        <v>5</v>
      </c>
      <c r="M4" s="134">
        <v>5.9</v>
      </c>
      <c r="N4" s="134">
        <v>6.7</v>
      </c>
      <c r="O4" s="134">
        <v>5.9</v>
      </c>
      <c r="P4" s="134">
        <v>4.5</v>
      </c>
      <c r="Q4" s="134">
        <v>5.6</v>
      </c>
      <c r="R4" s="134">
        <v>6</v>
      </c>
      <c r="S4" s="134">
        <v>6.3</v>
      </c>
      <c r="T4" s="134">
        <v>4.5</v>
      </c>
      <c r="U4" s="134" t="s">
        <v>372</v>
      </c>
      <c r="V4" s="134">
        <v>2.9</v>
      </c>
      <c r="W4" s="134">
        <v>6.2</v>
      </c>
      <c r="X4" s="135">
        <v>4.5</v>
      </c>
    </row>
    <row r="5" spans="1:24" x14ac:dyDescent="0.35">
      <c r="A5" s="168"/>
      <c r="B5" s="169"/>
      <c r="C5" s="162" t="s">
        <v>193</v>
      </c>
      <c r="D5" s="133" t="s">
        <v>302</v>
      </c>
      <c r="E5" s="134">
        <v>6.2</v>
      </c>
      <c r="F5" s="134">
        <v>5.5</v>
      </c>
      <c r="G5" s="134">
        <v>6.4</v>
      </c>
      <c r="H5" s="134">
        <v>5.4</v>
      </c>
      <c r="I5" s="134">
        <v>6.5</v>
      </c>
      <c r="J5" s="134">
        <v>4</v>
      </c>
      <c r="K5" s="134">
        <v>6.6</v>
      </c>
      <c r="L5" s="134">
        <v>5.4</v>
      </c>
      <c r="M5" s="134">
        <v>6</v>
      </c>
      <c r="N5" s="134">
        <v>6.4</v>
      </c>
      <c r="O5" s="134">
        <v>6</v>
      </c>
      <c r="P5" s="134">
        <v>5.9</v>
      </c>
      <c r="Q5" s="134">
        <v>5.7</v>
      </c>
      <c r="R5" s="134">
        <v>5.9</v>
      </c>
      <c r="S5" s="134">
        <v>6</v>
      </c>
      <c r="T5" s="134">
        <v>5.4</v>
      </c>
      <c r="U5" s="134">
        <v>5.2</v>
      </c>
      <c r="V5" s="134">
        <v>4.7</v>
      </c>
      <c r="W5" s="134">
        <v>5.3</v>
      </c>
      <c r="X5" s="135">
        <v>5.2</v>
      </c>
    </row>
    <row r="6" spans="1:24" x14ac:dyDescent="0.35">
      <c r="A6" s="168"/>
      <c r="B6" s="169"/>
      <c r="C6" s="162"/>
      <c r="D6" s="133" t="s">
        <v>437</v>
      </c>
      <c r="E6" s="134">
        <v>6.1</v>
      </c>
      <c r="F6" s="134">
        <v>4.5</v>
      </c>
      <c r="G6" s="134">
        <v>6.1</v>
      </c>
      <c r="H6" s="134" t="s">
        <v>372</v>
      </c>
      <c r="I6" s="134">
        <v>5</v>
      </c>
      <c r="J6" s="134">
        <v>3.8</v>
      </c>
      <c r="K6" s="134">
        <v>6.7</v>
      </c>
      <c r="L6" s="134">
        <v>5.5</v>
      </c>
      <c r="M6" s="134">
        <v>5.7</v>
      </c>
      <c r="N6" s="134">
        <v>5.6</v>
      </c>
      <c r="O6" s="134" t="s">
        <v>372</v>
      </c>
      <c r="P6" s="134">
        <v>6.4</v>
      </c>
      <c r="Q6" s="134">
        <v>5.6</v>
      </c>
      <c r="R6" s="134">
        <v>5.6</v>
      </c>
      <c r="S6" s="134">
        <v>5.8</v>
      </c>
      <c r="T6" s="134">
        <v>4.9000000000000004</v>
      </c>
      <c r="U6" s="134" t="s">
        <v>372</v>
      </c>
      <c r="V6" s="134">
        <v>5</v>
      </c>
      <c r="W6" s="134" t="s">
        <v>372</v>
      </c>
      <c r="X6" s="135">
        <v>6.3</v>
      </c>
    </row>
    <row r="7" spans="1:24" x14ac:dyDescent="0.35">
      <c r="A7" s="168"/>
      <c r="B7" s="169"/>
      <c r="C7" s="162"/>
      <c r="D7" s="133" t="s">
        <v>438</v>
      </c>
      <c r="E7" s="134">
        <v>6.3</v>
      </c>
      <c r="F7" s="134">
        <v>6.5</v>
      </c>
      <c r="G7" s="134">
        <v>6.7</v>
      </c>
      <c r="H7" s="134" t="s">
        <v>372</v>
      </c>
      <c r="I7" s="134">
        <v>8.8000000000000007</v>
      </c>
      <c r="J7" s="134">
        <v>5</v>
      </c>
      <c r="K7" s="134">
        <v>6.3</v>
      </c>
      <c r="L7" s="134">
        <v>5.6</v>
      </c>
      <c r="M7" s="134">
        <v>6.3</v>
      </c>
      <c r="N7" s="134">
        <v>7</v>
      </c>
      <c r="O7" s="134" t="s">
        <v>372</v>
      </c>
      <c r="P7" s="134">
        <v>5.7</v>
      </c>
      <c r="Q7" s="134">
        <v>6.1</v>
      </c>
      <c r="R7" s="134">
        <v>6.2</v>
      </c>
      <c r="S7" s="134">
        <v>6.2</v>
      </c>
      <c r="T7" s="134">
        <v>5.9</v>
      </c>
      <c r="U7" s="134" t="s">
        <v>372</v>
      </c>
      <c r="V7" s="134">
        <v>3.9</v>
      </c>
      <c r="W7" s="134" t="s">
        <v>372</v>
      </c>
      <c r="X7" s="135">
        <v>4.4000000000000004</v>
      </c>
    </row>
    <row r="8" spans="1:24" x14ac:dyDescent="0.35">
      <c r="A8" s="168"/>
      <c r="B8" s="169"/>
      <c r="C8" s="162" t="s">
        <v>192</v>
      </c>
      <c r="D8" s="133" t="s">
        <v>302</v>
      </c>
      <c r="E8" s="134">
        <v>6.2</v>
      </c>
      <c r="F8" s="134">
        <v>5.7</v>
      </c>
      <c r="G8" s="134">
        <v>6.6</v>
      </c>
      <c r="H8" s="134">
        <v>6.7</v>
      </c>
      <c r="I8" s="134">
        <v>6.6</v>
      </c>
      <c r="J8" s="134">
        <v>3.9</v>
      </c>
      <c r="K8" s="134">
        <v>5.9</v>
      </c>
      <c r="L8" s="134">
        <v>5.3</v>
      </c>
      <c r="M8" s="134">
        <v>5.9</v>
      </c>
      <c r="N8" s="134">
        <v>6.6</v>
      </c>
      <c r="O8" s="134">
        <v>5.4</v>
      </c>
      <c r="P8" s="134">
        <v>4.9000000000000004</v>
      </c>
      <c r="Q8" s="134">
        <v>5.9</v>
      </c>
      <c r="R8" s="134">
        <v>6.5</v>
      </c>
      <c r="S8" s="134">
        <v>6.7</v>
      </c>
      <c r="T8" s="134">
        <v>4.3</v>
      </c>
      <c r="U8" s="134">
        <v>4.2</v>
      </c>
      <c r="V8" s="134">
        <v>3.1</v>
      </c>
      <c r="W8" s="134">
        <v>5.6</v>
      </c>
      <c r="X8" s="135">
        <v>6.4</v>
      </c>
    </row>
    <row r="9" spans="1:24" x14ac:dyDescent="0.35">
      <c r="A9" s="168"/>
      <c r="B9" s="169"/>
      <c r="C9" s="162"/>
      <c r="D9" s="133" t="s">
        <v>437</v>
      </c>
      <c r="E9" s="134">
        <v>6.2</v>
      </c>
      <c r="F9" s="134">
        <v>4.8</v>
      </c>
      <c r="G9" s="134">
        <v>6.2</v>
      </c>
      <c r="H9" s="134" t="s">
        <v>372</v>
      </c>
      <c r="I9" s="134">
        <v>5.5</v>
      </c>
      <c r="J9" s="134">
        <v>3.8</v>
      </c>
      <c r="K9" s="134">
        <v>5.8</v>
      </c>
      <c r="L9" s="134">
        <v>4.9000000000000004</v>
      </c>
      <c r="M9" s="134">
        <v>5.7</v>
      </c>
      <c r="N9" s="134">
        <v>5.5</v>
      </c>
      <c r="O9" s="134" t="s">
        <v>372</v>
      </c>
      <c r="P9" s="134">
        <v>5.6</v>
      </c>
      <c r="Q9" s="134">
        <v>5.5</v>
      </c>
      <c r="R9" s="134">
        <v>6.2</v>
      </c>
      <c r="S9" s="134">
        <v>6.3</v>
      </c>
      <c r="T9" s="134">
        <v>3.9</v>
      </c>
      <c r="U9" s="134" t="s">
        <v>372</v>
      </c>
      <c r="V9" s="134">
        <v>3.1</v>
      </c>
      <c r="W9" s="134" t="s">
        <v>372</v>
      </c>
      <c r="X9" s="135">
        <v>7.8</v>
      </c>
    </row>
    <row r="10" spans="1:24" x14ac:dyDescent="0.35">
      <c r="A10" s="168"/>
      <c r="B10" s="169"/>
      <c r="C10" s="162"/>
      <c r="D10" s="133" t="s">
        <v>438</v>
      </c>
      <c r="E10" s="134">
        <v>6.2</v>
      </c>
      <c r="F10" s="134">
        <v>6.5</v>
      </c>
      <c r="G10" s="134">
        <v>7.1</v>
      </c>
      <c r="H10" s="134" t="s">
        <v>372</v>
      </c>
      <c r="I10" s="134">
        <v>8.1</v>
      </c>
      <c r="J10" s="134">
        <v>4.5</v>
      </c>
      <c r="K10" s="134">
        <v>6</v>
      </c>
      <c r="L10" s="134">
        <v>5.6</v>
      </c>
      <c r="M10" s="134">
        <v>6.1</v>
      </c>
      <c r="N10" s="134">
        <v>7.5</v>
      </c>
      <c r="O10" s="134" t="s">
        <v>372</v>
      </c>
      <c r="P10" s="134">
        <v>4.9000000000000004</v>
      </c>
      <c r="Q10" s="134">
        <v>6.5</v>
      </c>
      <c r="R10" s="134">
        <v>6.7</v>
      </c>
      <c r="S10" s="134">
        <v>7</v>
      </c>
      <c r="T10" s="134">
        <v>4.7</v>
      </c>
      <c r="U10" s="134" t="s">
        <v>372</v>
      </c>
      <c r="V10" s="134">
        <v>2.9</v>
      </c>
      <c r="W10" s="134" t="s">
        <v>372</v>
      </c>
      <c r="X10" s="135">
        <v>5.6</v>
      </c>
    </row>
    <row r="11" spans="1:24" x14ac:dyDescent="0.35">
      <c r="A11" s="168"/>
      <c r="B11" s="169"/>
      <c r="C11" s="162" t="s">
        <v>194</v>
      </c>
      <c r="D11" s="133" t="s">
        <v>302</v>
      </c>
      <c r="E11" s="134">
        <v>4.3</v>
      </c>
      <c r="F11" s="134">
        <v>5.6</v>
      </c>
      <c r="G11" s="134">
        <v>3.8</v>
      </c>
      <c r="H11" s="134">
        <v>5.0999999999999996</v>
      </c>
      <c r="I11" s="134">
        <v>5.0999999999999996</v>
      </c>
      <c r="J11" s="134">
        <v>3.7</v>
      </c>
      <c r="K11" s="134">
        <v>4.4000000000000004</v>
      </c>
      <c r="L11" s="134">
        <v>3.5</v>
      </c>
      <c r="M11" s="134">
        <v>5.3</v>
      </c>
      <c r="N11" s="134">
        <v>4.5</v>
      </c>
      <c r="O11" s="134">
        <v>4.7</v>
      </c>
      <c r="P11" s="134">
        <v>3.8</v>
      </c>
      <c r="Q11" s="134">
        <v>4.0999999999999996</v>
      </c>
      <c r="R11" s="134">
        <v>4.9000000000000004</v>
      </c>
      <c r="S11" s="134">
        <v>5.6</v>
      </c>
      <c r="T11" s="134">
        <v>3.3</v>
      </c>
      <c r="U11" s="134">
        <v>1.8</v>
      </c>
      <c r="V11" s="134">
        <v>2</v>
      </c>
      <c r="W11" s="134">
        <v>4.0999999999999996</v>
      </c>
      <c r="X11" s="135">
        <v>3</v>
      </c>
    </row>
    <row r="12" spans="1:24" x14ac:dyDescent="0.35">
      <c r="A12" s="168"/>
      <c r="B12" s="169"/>
      <c r="C12" s="162"/>
      <c r="D12" s="133" t="s">
        <v>437</v>
      </c>
      <c r="E12" s="134">
        <v>4.2</v>
      </c>
      <c r="F12" s="134">
        <v>4.0999999999999996</v>
      </c>
      <c r="G12" s="134">
        <v>3.8</v>
      </c>
      <c r="H12" s="134" t="s">
        <v>372</v>
      </c>
      <c r="I12" s="134">
        <v>4</v>
      </c>
      <c r="J12" s="134">
        <v>3.7</v>
      </c>
      <c r="K12" s="134">
        <v>3.9</v>
      </c>
      <c r="L12" s="134">
        <v>3.3</v>
      </c>
      <c r="M12" s="134">
        <v>5.4</v>
      </c>
      <c r="N12" s="134">
        <v>3.3</v>
      </c>
      <c r="O12" s="134" t="s">
        <v>372</v>
      </c>
      <c r="P12" s="134">
        <v>5.0999999999999996</v>
      </c>
      <c r="Q12" s="134">
        <v>4</v>
      </c>
      <c r="R12" s="134">
        <v>4.8</v>
      </c>
      <c r="S12" s="134">
        <v>5.2</v>
      </c>
      <c r="T12" s="134">
        <v>3.7</v>
      </c>
      <c r="U12" s="134" t="s">
        <v>372</v>
      </c>
      <c r="V12" s="134">
        <v>2.1</v>
      </c>
      <c r="W12" s="134" t="s">
        <v>372</v>
      </c>
      <c r="X12" s="135">
        <v>2.5</v>
      </c>
    </row>
    <row r="13" spans="1:24" x14ac:dyDescent="0.35">
      <c r="A13" s="168"/>
      <c r="B13" s="169"/>
      <c r="C13" s="162"/>
      <c r="D13" s="133" t="s">
        <v>438</v>
      </c>
      <c r="E13" s="134">
        <v>4.4000000000000004</v>
      </c>
      <c r="F13" s="134">
        <v>7.2</v>
      </c>
      <c r="G13" s="134">
        <v>3.7</v>
      </c>
      <c r="H13" s="134" t="s">
        <v>372</v>
      </c>
      <c r="I13" s="134">
        <v>6.9</v>
      </c>
      <c r="J13" s="134">
        <v>4.4000000000000004</v>
      </c>
      <c r="K13" s="134">
        <v>5</v>
      </c>
      <c r="L13" s="134">
        <v>3.8</v>
      </c>
      <c r="M13" s="134">
        <v>5.3</v>
      </c>
      <c r="N13" s="134">
        <v>5.5</v>
      </c>
      <c r="O13" s="134" t="s">
        <v>372</v>
      </c>
      <c r="P13" s="134">
        <v>3.1</v>
      </c>
      <c r="Q13" s="134">
        <v>4.0999999999999996</v>
      </c>
      <c r="R13" s="134">
        <v>5</v>
      </c>
      <c r="S13" s="134">
        <v>5.8</v>
      </c>
      <c r="T13" s="134">
        <v>2.9</v>
      </c>
      <c r="U13" s="134" t="s">
        <v>372</v>
      </c>
      <c r="V13" s="134">
        <v>1.8</v>
      </c>
      <c r="W13" s="134" t="s">
        <v>372</v>
      </c>
      <c r="X13" s="135">
        <v>3.6</v>
      </c>
    </row>
    <row r="14" spans="1:24" x14ac:dyDescent="0.35">
      <c r="A14" s="168"/>
      <c r="B14" s="169"/>
      <c r="C14" s="164" t="s">
        <v>439</v>
      </c>
      <c r="D14" s="129" t="s">
        <v>302</v>
      </c>
      <c r="E14" s="130">
        <v>5.8</v>
      </c>
      <c r="F14" s="130">
        <v>5.2</v>
      </c>
      <c r="G14" s="130">
        <v>5.6</v>
      </c>
      <c r="H14" s="130">
        <v>5.6</v>
      </c>
      <c r="I14" s="130">
        <v>6</v>
      </c>
      <c r="J14" s="130">
        <v>4.2</v>
      </c>
      <c r="K14" s="130">
        <v>6</v>
      </c>
      <c r="L14" s="130">
        <v>5.2</v>
      </c>
      <c r="M14" s="130">
        <v>5.6</v>
      </c>
      <c r="N14" s="130">
        <v>5.9</v>
      </c>
      <c r="O14" s="130">
        <v>5.2</v>
      </c>
      <c r="P14" s="130">
        <v>5.0999999999999996</v>
      </c>
      <c r="Q14" s="130">
        <v>5.4</v>
      </c>
      <c r="R14" s="130">
        <v>5.6</v>
      </c>
      <c r="S14" s="130">
        <v>5.7</v>
      </c>
      <c r="T14" s="130">
        <v>4.5999999999999996</v>
      </c>
      <c r="U14" s="130">
        <v>5.2</v>
      </c>
      <c r="V14" s="130">
        <v>5</v>
      </c>
      <c r="W14" s="130">
        <v>5.0999999999999996</v>
      </c>
      <c r="X14" s="131">
        <v>4.3</v>
      </c>
    </row>
    <row r="15" spans="1:24" x14ac:dyDescent="0.35">
      <c r="A15" s="168"/>
      <c r="B15" s="169"/>
      <c r="C15" s="165"/>
      <c r="D15" s="129" t="s">
        <v>437</v>
      </c>
      <c r="E15" s="130">
        <v>5.9</v>
      </c>
      <c r="F15" s="130">
        <v>4.5</v>
      </c>
      <c r="G15" s="130">
        <v>5.6</v>
      </c>
      <c r="H15" s="130">
        <v>5.3</v>
      </c>
      <c r="I15" s="130">
        <v>5.2</v>
      </c>
      <c r="J15" s="130">
        <v>4.3</v>
      </c>
      <c r="K15" s="130">
        <v>6</v>
      </c>
      <c r="L15" s="130">
        <v>5.3</v>
      </c>
      <c r="M15" s="130">
        <v>5.6</v>
      </c>
      <c r="N15" s="130">
        <v>5.3</v>
      </c>
      <c r="O15" s="130">
        <v>5</v>
      </c>
      <c r="P15" s="130">
        <v>5.6</v>
      </c>
      <c r="Q15" s="130">
        <v>5.0999999999999996</v>
      </c>
      <c r="R15" s="130">
        <v>5.6</v>
      </c>
      <c r="S15" s="130">
        <v>5.2</v>
      </c>
      <c r="T15" s="130">
        <v>4.5</v>
      </c>
      <c r="U15" s="130" t="s">
        <v>372</v>
      </c>
      <c r="V15" s="130">
        <v>5.0999999999999996</v>
      </c>
      <c r="W15" s="130">
        <v>5</v>
      </c>
      <c r="X15" s="131">
        <v>4.8</v>
      </c>
    </row>
    <row r="16" spans="1:24" x14ac:dyDescent="0.35">
      <c r="A16" s="168"/>
      <c r="B16" s="169"/>
      <c r="C16" s="165"/>
      <c r="D16" s="129" t="s">
        <v>438</v>
      </c>
      <c r="E16" s="130">
        <v>5.8</v>
      </c>
      <c r="F16" s="130">
        <v>5.9</v>
      </c>
      <c r="G16" s="130">
        <v>5.7</v>
      </c>
      <c r="H16" s="130">
        <v>6.1</v>
      </c>
      <c r="I16" s="130">
        <v>7.1</v>
      </c>
      <c r="J16" s="130">
        <v>4.4000000000000004</v>
      </c>
      <c r="K16" s="130">
        <v>6</v>
      </c>
      <c r="L16" s="130">
        <v>5.0999999999999996</v>
      </c>
      <c r="M16" s="130">
        <v>5.7</v>
      </c>
      <c r="N16" s="130">
        <v>6.4</v>
      </c>
      <c r="O16" s="130">
        <v>5.3</v>
      </c>
      <c r="P16" s="130">
        <v>5.0999999999999996</v>
      </c>
      <c r="Q16" s="130">
        <v>5.6</v>
      </c>
      <c r="R16" s="130">
        <v>5.7</v>
      </c>
      <c r="S16" s="130">
        <v>6</v>
      </c>
      <c r="T16" s="130">
        <v>4.8</v>
      </c>
      <c r="U16" s="130" t="s">
        <v>372</v>
      </c>
      <c r="V16" s="130">
        <v>5.0999999999999996</v>
      </c>
      <c r="W16" s="130">
        <v>5.7</v>
      </c>
      <c r="X16" s="131">
        <v>3.8</v>
      </c>
    </row>
    <row r="17" spans="1:24" x14ac:dyDescent="0.35">
      <c r="A17" s="168"/>
      <c r="B17" s="169"/>
      <c r="C17" s="166" t="s">
        <v>197</v>
      </c>
      <c r="D17" s="129" t="s">
        <v>302</v>
      </c>
      <c r="E17" s="130">
        <v>4.3</v>
      </c>
      <c r="F17" s="130">
        <v>4.5</v>
      </c>
      <c r="G17" s="130">
        <v>4.5999999999999996</v>
      </c>
      <c r="H17" s="130">
        <v>4.8</v>
      </c>
      <c r="I17" s="130">
        <v>4.9000000000000004</v>
      </c>
      <c r="J17" s="130">
        <v>3.5</v>
      </c>
      <c r="K17" s="130">
        <v>5.5</v>
      </c>
      <c r="L17" s="130">
        <v>4.2</v>
      </c>
      <c r="M17" s="130">
        <v>4.5</v>
      </c>
      <c r="N17" s="130">
        <v>5</v>
      </c>
      <c r="O17" s="130">
        <v>4</v>
      </c>
      <c r="P17" s="130">
        <v>4.0999999999999996</v>
      </c>
      <c r="Q17" s="130">
        <v>4.5999999999999996</v>
      </c>
      <c r="R17" s="130">
        <v>4.5</v>
      </c>
      <c r="S17" s="130">
        <v>4.8</v>
      </c>
      <c r="T17" s="130">
        <v>3.5</v>
      </c>
      <c r="U17" s="130">
        <v>4.0999999999999996</v>
      </c>
      <c r="V17" s="130">
        <v>4.3</v>
      </c>
      <c r="W17" s="130">
        <v>3.1</v>
      </c>
      <c r="X17" s="131">
        <v>3.5</v>
      </c>
    </row>
    <row r="18" spans="1:24" x14ac:dyDescent="0.35">
      <c r="A18" s="168"/>
      <c r="B18" s="169"/>
      <c r="C18" s="166"/>
      <c r="D18" s="129" t="s">
        <v>437</v>
      </c>
      <c r="E18" s="130">
        <v>4.5999999999999996</v>
      </c>
      <c r="F18" s="130">
        <v>3.7</v>
      </c>
      <c r="G18" s="130">
        <v>4.5999999999999996</v>
      </c>
      <c r="H18" s="130" t="s">
        <v>372</v>
      </c>
      <c r="I18" s="130">
        <v>4.3</v>
      </c>
      <c r="J18" s="130">
        <v>3.8</v>
      </c>
      <c r="K18" s="130">
        <v>5.4</v>
      </c>
      <c r="L18" s="130">
        <v>3.3</v>
      </c>
      <c r="M18" s="130">
        <v>4.8</v>
      </c>
      <c r="N18" s="130">
        <v>4.3</v>
      </c>
      <c r="O18" s="130" t="s">
        <v>372</v>
      </c>
      <c r="P18" s="130">
        <v>4.2</v>
      </c>
      <c r="Q18" s="130">
        <v>4.5999999999999996</v>
      </c>
      <c r="R18" s="130">
        <v>4.5999999999999996</v>
      </c>
      <c r="S18" s="130">
        <v>4.4000000000000004</v>
      </c>
      <c r="T18" s="130">
        <v>3.6</v>
      </c>
      <c r="U18" s="130" t="s">
        <v>372</v>
      </c>
      <c r="V18" s="130">
        <v>4.4000000000000004</v>
      </c>
      <c r="W18" s="130" t="s">
        <v>372</v>
      </c>
      <c r="X18" s="131">
        <v>4</v>
      </c>
    </row>
    <row r="19" spans="1:24" x14ac:dyDescent="0.35">
      <c r="A19" s="168"/>
      <c r="B19" s="169"/>
      <c r="C19" s="166"/>
      <c r="D19" s="129" t="s">
        <v>438</v>
      </c>
      <c r="E19" s="130">
        <v>4.0999999999999996</v>
      </c>
      <c r="F19" s="130">
        <v>5.6</v>
      </c>
      <c r="G19" s="130">
        <v>4.5999999999999996</v>
      </c>
      <c r="H19" s="130" t="s">
        <v>372</v>
      </c>
      <c r="I19" s="130">
        <v>5.7</v>
      </c>
      <c r="J19" s="130">
        <v>3.4</v>
      </c>
      <c r="K19" s="130">
        <v>5.5</v>
      </c>
      <c r="L19" s="130">
        <v>4.4000000000000004</v>
      </c>
      <c r="M19" s="130">
        <v>4.5</v>
      </c>
      <c r="N19" s="130">
        <v>5.5</v>
      </c>
      <c r="O19" s="130" t="s">
        <v>372</v>
      </c>
      <c r="P19" s="130">
        <v>4.0999999999999996</v>
      </c>
      <c r="Q19" s="130">
        <v>4.7</v>
      </c>
      <c r="R19" s="130">
        <v>4.5</v>
      </c>
      <c r="S19" s="130">
        <v>5.0999999999999996</v>
      </c>
      <c r="T19" s="130">
        <v>3.4</v>
      </c>
      <c r="U19" s="130" t="s">
        <v>372</v>
      </c>
      <c r="V19" s="130">
        <v>4.5</v>
      </c>
      <c r="W19" s="130" t="s">
        <v>372</v>
      </c>
      <c r="X19" s="131">
        <v>2.9</v>
      </c>
    </row>
    <row r="20" spans="1:24" x14ac:dyDescent="0.35">
      <c r="A20" s="168"/>
      <c r="B20" s="169"/>
      <c r="C20" s="166" t="s">
        <v>195</v>
      </c>
      <c r="D20" s="129" t="s">
        <v>302</v>
      </c>
      <c r="E20" s="130">
        <v>5.4</v>
      </c>
      <c r="F20" s="130">
        <v>4.8</v>
      </c>
      <c r="G20" s="130">
        <v>5.5</v>
      </c>
      <c r="H20" s="130">
        <v>4.9000000000000004</v>
      </c>
      <c r="I20" s="130">
        <v>5.5</v>
      </c>
      <c r="J20" s="130">
        <v>3.6</v>
      </c>
      <c r="K20" s="130">
        <v>5.4</v>
      </c>
      <c r="L20" s="130">
        <v>4.3</v>
      </c>
      <c r="M20" s="130">
        <v>5</v>
      </c>
      <c r="N20" s="130">
        <v>5.2</v>
      </c>
      <c r="O20" s="130">
        <v>5.3</v>
      </c>
      <c r="P20" s="130">
        <v>5.4</v>
      </c>
      <c r="Q20" s="130">
        <v>4.5999999999999996</v>
      </c>
      <c r="R20" s="130">
        <v>4.3</v>
      </c>
      <c r="S20" s="130">
        <v>3.8</v>
      </c>
      <c r="T20" s="130">
        <v>4</v>
      </c>
      <c r="U20" s="130">
        <v>4.2</v>
      </c>
      <c r="V20" s="130">
        <v>3.9</v>
      </c>
      <c r="W20" s="130">
        <v>4.2</v>
      </c>
      <c r="X20" s="131">
        <v>3.6</v>
      </c>
    </row>
    <row r="21" spans="1:24" x14ac:dyDescent="0.35">
      <c r="A21" s="168"/>
      <c r="B21" s="169"/>
      <c r="C21" s="166"/>
      <c r="D21" s="129" t="s">
        <v>437</v>
      </c>
      <c r="E21" s="130">
        <v>5.2</v>
      </c>
      <c r="F21" s="130">
        <v>4</v>
      </c>
      <c r="G21" s="130">
        <v>5.6</v>
      </c>
      <c r="H21" s="130" t="s">
        <v>372</v>
      </c>
      <c r="I21" s="130">
        <v>4.8</v>
      </c>
      <c r="J21" s="130">
        <v>3.7</v>
      </c>
      <c r="K21" s="130">
        <v>5.7</v>
      </c>
      <c r="L21" s="130">
        <v>5.3</v>
      </c>
      <c r="M21" s="130">
        <v>4.7</v>
      </c>
      <c r="N21" s="130">
        <v>4.0999999999999996</v>
      </c>
      <c r="O21" s="130" t="s">
        <v>372</v>
      </c>
      <c r="P21" s="130">
        <v>6.4</v>
      </c>
      <c r="Q21" s="130">
        <v>3.9</v>
      </c>
      <c r="R21" s="130">
        <v>4</v>
      </c>
      <c r="S21" s="130">
        <v>3.8</v>
      </c>
      <c r="T21" s="130">
        <v>3.7</v>
      </c>
      <c r="U21" s="130" t="s">
        <v>372</v>
      </c>
      <c r="V21" s="130">
        <v>3.9</v>
      </c>
      <c r="W21" s="130" t="s">
        <v>372</v>
      </c>
      <c r="X21" s="131">
        <v>3.7</v>
      </c>
    </row>
    <row r="22" spans="1:24" x14ac:dyDescent="0.35">
      <c r="A22" s="168"/>
      <c r="B22" s="169"/>
      <c r="C22" s="166"/>
      <c r="D22" s="129" t="s">
        <v>438</v>
      </c>
      <c r="E22" s="130">
        <v>5.7</v>
      </c>
      <c r="F22" s="130">
        <v>5.2</v>
      </c>
      <c r="G22" s="130">
        <v>5.5</v>
      </c>
      <c r="H22" s="130" t="s">
        <v>372</v>
      </c>
      <c r="I22" s="130">
        <v>6.4</v>
      </c>
      <c r="J22" s="130">
        <v>3.5</v>
      </c>
      <c r="K22" s="130">
        <v>5</v>
      </c>
      <c r="L22" s="130">
        <v>3.9</v>
      </c>
      <c r="M22" s="130">
        <v>5.3</v>
      </c>
      <c r="N22" s="130">
        <v>6.1</v>
      </c>
      <c r="O22" s="130" t="s">
        <v>372</v>
      </c>
      <c r="P22" s="130">
        <v>5.2</v>
      </c>
      <c r="Q22" s="130">
        <v>4.9000000000000004</v>
      </c>
      <c r="R22" s="130">
        <v>4.7</v>
      </c>
      <c r="S22" s="130">
        <v>3.9</v>
      </c>
      <c r="T22" s="130">
        <v>4.4000000000000004</v>
      </c>
      <c r="U22" s="130" t="s">
        <v>372</v>
      </c>
      <c r="V22" s="130">
        <v>3.9</v>
      </c>
      <c r="W22" s="130" t="s">
        <v>372</v>
      </c>
      <c r="X22" s="131">
        <v>3.6</v>
      </c>
    </row>
    <row r="23" spans="1:24" x14ac:dyDescent="0.35">
      <c r="A23" s="168"/>
      <c r="B23" s="169"/>
      <c r="C23" s="166" t="s">
        <v>198</v>
      </c>
      <c r="D23" s="129" t="s">
        <v>302</v>
      </c>
      <c r="E23" s="130">
        <v>7.6</v>
      </c>
      <c r="F23" s="130">
        <v>6.4</v>
      </c>
      <c r="G23" s="130">
        <v>6.9</v>
      </c>
      <c r="H23" s="130">
        <v>7.5</v>
      </c>
      <c r="I23" s="130">
        <v>7</v>
      </c>
      <c r="J23" s="130">
        <v>6.3</v>
      </c>
      <c r="K23" s="130">
        <v>7.3</v>
      </c>
      <c r="L23" s="130">
        <v>6.9</v>
      </c>
      <c r="M23" s="130">
        <v>7.2</v>
      </c>
      <c r="N23" s="130">
        <v>7.5</v>
      </c>
      <c r="O23" s="130">
        <v>5.8</v>
      </c>
      <c r="P23" s="130">
        <v>6.1</v>
      </c>
      <c r="Q23" s="130">
        <v>6.8</v>
      </c>
      <c r="R23" s="130">
        <v>7.9</v>
      </c>
      <c r="S23" s="130">
        <v>7.4</v>
      </c>
      <c r="T23" s="130">
        <v>6.8</v>
      </c>
      <c r="U23" s="130">
        <v>7</v>
      </c>
      <c r="V23" s="130">
        <v>7.3</v>
      </c>
      <c r="W23" s="130">
        <v>7.3</v>
      </c>
      <c r="X23" s="131">
        <v>6.7</v>
      </c>
    </row>
    <row r="24" spans="1:24" x14ac:dyDescent="0.35">
      <c r="A24" s="168"/>
      <c r="B24" s="169"/>
      <c r="C24" s="166"/>
      <c r="D24" s="129" t="s">
        <v>437</v>
      </c>
      <c r="E24" s="130">
        <v>7.7</v>
      </c>
      <c r="F24" s="130">
        <v>6.3</v>
      </c>
      <c r="G24" s="130">
        <v>6.6</v>
      </c>
      <c r="H24" s="130" t="s">
        <v>372</v>
      </c>
      <c r="I24" s="130">
        <v>6.7</v>
      </c>
      <c r="J24" s="130">
        <v>6.3</v>
      </c>
      <c r="K24" s="130">
        <v>7.1</v>
      </c>
      <c r="L24" s="130">
        <v>7.8</v>
      </c>
      <c r="M24" s="130">
        <v>7.3</v>
      </c>
      <c r="N24" s="130">
        <v>8</v>
      </c>
      <c r="O24" s="130" t="s">
        <v>372</v>
      </c>
      <c r="P24" s="130">
        <v>6.3</v>
      </c>
      <c r="Q24" s="130">
        <v>6.7</v>
      </c>
      <c r="R24" s="130">
        <v>8</v>
      </c>
      <c r="S24" s="130">
        <v>7.2</v>
      </c>
      <c r="T24" s="130">
        <v>6.8</v>
      </c>
      <c r="U24" s="130" t="s">
        <v>372</v>
      </c>
      <c r="V24" s="130">
        <v>7.4</v>
      </c>
      <c r="W24" s="130" t="s">
        <v>372</v>
      </c>
      <c r="X24" s="131">
        <v>7.3</v>
      </c>
    </row>
    <row r="25" spans="1:24" x14ac:dyDescent="0.35">
      <c r="A25" s="168"/>
      <c r="B25" s="169"/>
      <c r="C25" s="166"/>
      <c r="D25" s="129" t="s">
        <v>438</v>
      </c>
      <c r="E25" s="130">
        <v>7.4</v>
      </c>
      <c r="F25" s="130">
        <v>6.4</v>
      </c>
      <c r="G25" s="130">
        <v>7.3</v>
      </c>
      <c r="H25" s="130" t="s">
        <v>372</v>
      </c>
      <c r="I25" s="130">
        <v>7.3</v>
      </c>
      <c r="J25" s="130">
        <v>6.5</v>
      </c>
      <c r="K25" s="130">
        <v>7.3</v>
      </c>
      <c r="L25" s="130">
        <v>6.6</v>
      </c>
      <c r="M25" s="130">
        <v>7.4</v>
      </c>
      <c r="N25" s="130">
        <v>7.2</v>
      </c>
      <c r="O25" s="130" t="s">
        <v>372</v>
      </c>
      <c r="P25" s="130">
        <v>6.3</v>
      </c>
      <c r="Q25" s="130">
        <v>6.8</v>
      </c>
      <c r="R25" s="130">
        <v>7.8</v>
      </c>
      <c r="S25" s="130">
        <v>7.5</v>
      </c>
      <c r="T25" s="130">
        <v>6.8</v>
      </c>
      <c r="U25" s="130" t="s">
        <v>372</v>
      </c>
      <c r="V25" s="130">
        <v>6.9</v>
      </c>
      <c r="W25" s="130" t="s">
        <v>372</v>
      </c>
      <c r="X25" s="131">
        <v>6.3</v>
      </c>
    </row>
    <row r="26" spans="1:24" x14ac:dyDescent="0.35">
      <c r="A26" s="168"/>
      <c r="B26" s="169"/>
      <c r="C26" s="166" t="s">
        <v>196</v>
      </c>
      <c r="D26" s="129" t="s">
        <v>302</v>
      </c>
      <c r="E26" s="130">
        <v>6.1</v>
      </c>
      <c r="F26" s="130">
        <v>5.0999999999999996</v>
      </c>
      <c r="G26" s="130">
        <v>5.6</v>
      </c>
      <c r="H26" s="130">
        <v>5.2</v>
      </c>
      <c r="I26" s="130">
        <v>6.6</v>
      </c>
      <c r="J26" s="130">
        <v>3.5</v>
      </c>
      <c r="K26" s="130">
        <v>6</v>
      </c>
      <c r="L26" s="130">
        <v>5.4</v>
      </c>
      <c r="M26" s="130">
        <v>5.7</v>
      </c>
      <c r="N26" s="130">
        <v>6</v>
      </c>
      <c r="O26" s="130">
        <v>5.9</v>
      </c>
      <c r="P26" s="130">
        <v>4.5999999999999996</v>
      </c>
      <c r="Q26" s="130">
        <v>5.6</v>
      </c>
      <c r="R26" s="130">
        <v>5.8</v>
      </c>
      <c r="S26" s="130">
        <v>6.6</v>
      </c>
      <c r="T26" s="130">
        <v>4.3</v>
      </c>
      <c r="U26" s="130">
        <v>5.8</v>
      </c>
      <c r="V26" s="130">
        <v>4.5999999999999996</v>
      </c>
      <c r="W26" s="130">
        <v>6.1</v>
      </c>
      <c r="X26" s="131">
        <v>3.3</v>
      </c>
    </row>
    <row r="27" spans="1:24" x14ac:dyDescent="0.35">
      <c r="A27" s="168"/>
      <c r="B27" s="169"/>
      <c r="C27" s="166"/>
      <c r="D27" s="129" t="s">
        <v>437</v>
      </c>
      <c r="E27" s="130">
        <v>6.2</v>
      </c>
      <c r="F27" s="130">
        <v>3.9</v>
      </c>
      <c r="G27" s="130">
        <v>5.4</v>
      </c>
      <c r="H27" s="130" t="s">
        <v>372</v>
      </c>
      <c r="I27" s="130">
        <v>5.0999999999999996</v>
      </c>
      <c r="J27" s="130">
        <v>3.3</v>
      </c>
      <c r="K27" s="130">
        <v>5.7</v>
      </c>
      <c r="L27" s="130">
        <v>4.9000000000000004</v>
      </c>
      <c r="M27" s="130">
        <v>5.5</v>
      </c>
      <c r="N27" s="130">
        <v>4.7</v>
      </c>
      <c r="O27" s="130" t="s">
        <v>372</v>
      </c>
      <c r="P27" s="130">
        <v>5.4</v>
      </c>
      <c r="Q27" s="130">
        <v>5.0999999999999996</v>
      </c>
      <c r="R27" s="130">
        <v>5.7</v>
      </c>
      <c r="S27" s="130">
        <v>5.4</v>
      </c>
      <c r="T27" s="130">
        <v>3.9</v>
      </c>
      <c r="U27" s="130" t="s">
        <v>372</v>
      </c>
      <c r="V27" s="130">
        <v>4.5999999999999996</v>
      </c>
      <c r="W27" s="130" t="s">
        <v>372</v>
      </c>
      <c r="X27" s="131">
        <v>4.3</v>
      </c>
    </row>
    <row r="28" spans="1:24" x14ac:dyDescent="0.35">
      <c r="A28" s="168"/>
      <c r="B28" s="169"/>
      <c r="C28" s="166"/>
      <c r="D28" s="129" t="s">
        <v>438</v>
      </c>
      <c r="E28" s="130">
        <v>6.1</v>
      </c>
      <c r="F28" s="130">
        <v>6.4</v>
      </c>
      <c r="G28" s="130">
        <v>5.7</v>
      </c>
      <c r="H28" s="130" t="s">
        <v>372</v>
      </c>
      <c r="I28" s="130">
        <v>9</v>
      </c>
      <c r="J28" s="130">
        <v>4.4000000000000004</v>
      </c>
      <c r="K28" s="130">
        <v>6.3</v>
      </c>
      <c r="L28" s="130">
        <v>5.6</v>
      </c>
      <c r="M28" s="130">
        <v>5.8</v>
      </c>
      <c r="N28" s="130">
        <v>6.9</v>
      </c>
      <c r="O28" s="130" t="s">
        <v>372</v>
      </c>
      <c r="P28" s="130">
        <v>4.5</v>
      </c>
      <c r="Q28" s="130">
        <v>6.3</v>
      </c>
      <c r="R28" s="130">
        <v>5.9</v>
      </c>
      <c r="S28" s="130">
        <v>7.6</v>
      </c>
      <c r="T28" s="130">
        <v>4.7</v>
      </c>
      <c r="U28" s="130" t="s">
        <v>372</v>
      </c>
      <c r="V28" s="130">
        <v>4.9000000000000004</v>
      </c>
      <c r="W28" s="130" t="s">
        <v>372</v>
      </c>
      <c r="X28" s="131">
        <v>2.5</v>
      </c>
    </row>
    <row r="29" spans="1:24" x14ac:dyDescent="0.35">
      <c r="A29" s="132"/>
      <c r="B29" s="132"/>
      <c r="C29" s="163" t="s">
        <v>440</v>
      </c>
      <c r="D29" s="133" t="s">
        <v>302</v>
      </c>
      <c r="E29" s="134">
        <v>7</v>
      </c>
      <c r="F29" s="134">
        <v>6</v>
      </c>
      <c r="G29" s="134">
        <v>6.5</v>
      </c>
      <c r="H29" s="134">
        <v>6.6</v>
      </c>
      <c r="I29" s="134">
        <v>6.7</v>
      </c>
      <c r="J29" s="134">
        <v>5.4</v>
      </c>
      <c r="K29" s="134">
        <v>7</v>
      </c>
      <c r="L29" s="134">
        <v>6.3</v>
      </c>
      <c r="M29" s="134">
        <v>6.4</v>
      </c>
      <c r="N29" s="134">
        <v>7.1</v>
      </c>
      <c r="O29" s="134">
        <v>6.5</v>
      </c>
      <c r="P29" s="134">
        <v>6</v>
      </c>
      <c r="Q29" s="134">
        <v>6.3</v>
      </c>
      <c r="R29" s="134">
        <v>6.7</v>
      </c>
      <c r="S29" s="134">
        <v>7</v>
      </c>
      <c r="T29" s="134">
        <v>6.1</v>
      </c>
      <c r="U29" s="134">
        <v>6.4</v>
      </c>
      <c r="V29" s="134">
        <v>6.1</v>
      </c>
      <c r="W29" s="134">
        <v>6.3</v>
      </c>
      <c r="X29" s="135">
        <v>5.0999999999999996</v>
      </c>
    </row>
    <row r="30" spans="1:24" x14ac:dyDescent="0.35">
      <c r="A30" s="132"/>
      <c r="B30" s="132"/>
      <c r="C30" s="167"/>
      <c r="D30" s="133" t="s">
        <v>437</v>
      </c>
      <c r="E30" s="134">
        <v>7</v>
      </c>
      <c r="F30" s="134">
        <v>5.4</v>
      </c>
      <c r="G30" s="134">
        <v>6.2</v>
      </c>
      <c r="H30" s="134">
        <v>5.8</v>
      </c>
      <c r="I30" s="134">
        <v>6.2</v>
      </c>
      <c r="J30" s="134">
        <v>5.8</v>
      </c>
      <c r="K30" s="134">
        <v>6.9</v>
      </c>
      <c r="L30" s="134">
        <v>5.5</v>
      </c>
      <c r="M30" s="134">
        <v>6.3</v>
      </c>
      <c r="N30" s="134">
        <v>6.4</v>
      </c>
      <c r="O30" s="134">
        <v>6.2</v>
      </c>
      <c r="P30" s="134">
        <v>6.1</v>
      </c>
      <c r="Q30" s="134">
        <v>6.1</v>
      </c>
      <c r="R30" s="134">
        <v>6.4</v>
      </c>
      <c r="S30" s="134">
        <v>6.7</v>
      </c>
      <c r="T30" s="134">
        <v>6</v>
      </c>
      <c r="U30" s="134" t="s">
        <v>372</v>
      </c>
      <c r="V30" s="134">
        <v>6.1</v>
      </c>
      <c r="W30" s="134">
        <v>5.4</v>
      </c>
      <c r="X30" s="135">
        <v>5.3</v>
      </c>
    </row>
    <row r="31" spans="1:24" x14ac:dyDescent="0.35">
      <c r="A31" s="132"/>
      <c r="B31" s="132"/>
      <c r="C31" s="167"/>
      <c r="D31" s="133" t="s">
        <v>438</v>
      </c>
      <c r="E31" s="134">
        <v>7.2</v>
      </c>
      <c r="F31" s="134">
        <v>6.6</v>
      </c>
      <c r="G31" s="134">
        <v>6.9</v>
      </c>
      <c r="H31" s="134">
        <v>7.2</v>
      </c>
      <c r="I31" s="134">
        <v>7.6</v>
      </c>
      <c r="J31" s="134">
        <v>5.3</v>
      </c>
      <c r="K31" s="134">
        <v>7.1</v>
      </c>
      <c r="L31" s="134">
        <v>6.6</v>
      </c>
      <c r="M31" s="134">
        <v>6.5</v>
      </c>
      <c r="N31" s="134">
        <v>7.6</v>
      </c>
      <c r="O31" s="134">
        <v>6.6</v>
      </c>
      <c r="P31" s="134">
        <v>6.3</v>
      </c>
      <c r="Q31" s="134">
        <v>6.7</v>
      </c>
      <c r="R31" s="134">
        <v>6.9</v>
      </c>
      <c r="S31" s="134">
        <v>7.3</v>
      </c>
      <c r="T31" s="134">
        <v>6.2</v>
      </c>
      <c r="U31" s="134" t="s">
        <v>372</v>
      </c>
      <c r="V31" s="134">
        <v>6.2</v>
      </c>
      <c r="W31" s="134">
        <v>7.2</v>
      </c>
      <c r="X31" s="135">
        <v>5</v>
      </c>
    </row>
    <row r="32" spans="1:24" x14ac:dyDescent="0.35">
      <c r="A32" s="132"/>
      <c r="B32" s="132"/>
      <c r="C32" s="162" t="s">
        <v>191</v>
      </c>
      <c r="D32" s="133" t="s">
        <v>302</v>
      </c>
      <c r="E32" s="134">
        <v>7.6</v>
      </c>
      <c r="F32" s="134">
        <v>6.8</v>
      </c>
      <c r="G32" s="134">
        <v>7.1</v>
      </c>
      <c r="H32" s="134">
        <v>7.4</v>
      </c>
      <c r="I32" s="134">
        <v>7.8</v>
      </c>
      <c r="J32" s="134">
        <v>6.1</v>
      </c>
      <c r="K32" s="134">
        <v>7.9</v>
      </c>
      <c r="L32" s="134">
        <v>7</v>
      </c>
      <c r="M32" s="134">
        <v>7.1</v>
      </c>
      <c r="N32" s="134">
        <v>8</v>
      </c>
      <c r="O32" s="134">
        <v>6.9</v>
      </c>
      <c r="P32" s="134">
        <v>6.8</v>
      </c>
      <c r="Q32" s="134">
        <v>7.2</v>
      </c>
      <c r="R32" s="134">
        <v>7.4</v>
      </c>
      <c r="S32" s="134">
        <v>7.5</v>
      </c>
      <c r="T32" s="134">
        <v>7.3</v>
      </c>
      <c r="U32" s="134">
        <v>7</v>
      </c>
      <c r="V32" s="134">
        <v>7</v>
      </c>
      <c r="W32" s="134">
        <v>7.1</v>
      </c>
      <c r="X32" s="135">
        <v>5.3</v>
      </c>
    </row>
    <row r="33" spans="1:24" x14ac:dyDescent="0.35">
      <c r="A33" s="132"/>
      <c r="B33" s="132"/>
      <c r="C33" s="162"/>
      <c r="D33" s="133" t="s">
        <v>437</v>
      </c>
      <c r="E33" s="134">
        <v>7.6</v>
      </c>
      <c r="F33" s="134">
        <v>6.4</v>
      </c>
      <c r="G33" s="134">
        <v>6.9</v>
      </c>
      <c r="H33" s="134" t="s">
        <v>372</v>
      </c>
      <c r="I33" s="134">
        <v>7.5</v>
      </c>
      <c r="J33" s="134">
        <v>6.6</v>
      </c>
      <c r="K33" s="134">
        <v>8.1999999999999993</v>
      </c>
      <c r="L33" s="134">
        <v>6.3</v>
      </c>
      <c r="M33" s="134">
        <v>7</v>
      </c>
      <c r="N33" s="134">
        <v>7.8</v>
      </c>
      <c r="O33" s="134" t="s">
        <v>372</v>
      </c>
      <c r="P33" s="134">
        <v>6.7</v>
      </c>
      <c r="Q33" s="134">
        <v>7.4</v>
      </c>
      <c r="R33" s="134">
        <v>7.3</v>
      </c>
      <c r="S33" s="134">
        <v>7.5</v>
      </c>
      <c r="T33" s="134">
        <v>7.1</v>
      </c>
      <c r="U33" s="134" t="s">
        <v>372</v>
      </c>
      <c r="V33" s="134">
        <v>7.1</v>
      </c>
      <c r="W33" s="134" t="s">
        <v>372</v>
      </c>
      <c r="X33" s="135">
        <v>5.3</v>
      </c>
    </row>
    <row r="34" spans="1:24" x14ac:dyDescent="0.35">
      <c r="A34" s="132"/>
      <c r="B34" s="132"/>
      <c r="C34" s="162"/>
      <c r="D34" s="133" t="s">
        <v>438</v>
      </c>
      <c r="E34" s="134">
        <v>7.8</v>
      </c>
      <c r="F34" s="134">
        <v>7.3</v>
      </c>
      <c r="G34" s="134">
        <v>7.5</v>
      </c>
      <c r="H34" s="134" t="s">
        <v>372</v>
      </c>
      <c r="I34" s="134">
        <v>8.3000000000000007</v>
      </c>
      <c r="J34" s="134">
        <v>5.7</v>
      </c>
      <c r="K34" s="134">
        <v>7.6</v>
      </c>
      <c r="L34" s="134">
        <v>7.4</v>
      </c>
      <c r="M34" s="134">
        <v>7.3</v>
      </c>
      <c r="N34" s="134">
        <v>8.1</v>
      </c>
      <c r="O34" s="134" t="s">
        <v>372</v>
      </c>
      <c r="P34" s="134">
        <v>7.7</v>
      </c>
      <c r="Q34" s="134">
        <v>7.4</v>
      </c>
      <c r="R34" s="134">
        <v>7.5</v>
      </c>
      <c r="S34" s="134">
        <v>7.5</v>
      </c>
      <c r="T34" s="134">
        <v>7.5</v>
      </c>
      <c r="U34" s="134" t="s">
        <v>372</v>
      </c>
      <c r="V34" s="134">
        <v>6.8</v>
      </c>
      <c r="W34" s="134" t="s">
        <v>372</v>
      </c>
      <c r="X34" s="135">
        <v>5.4</v>
      </c>
    </row>
    <row r="35" spans="1:24" x14ac:dyDescent="0.35">
      <c r="A35" s="132"/>
      <c r="B35" s="132"/>
      <c r="C35" s="162" t="s">
        <v>200</v>
      </c>
      <c r="D35" s="133" t="s">
        <v>302</v>
      </c>
      <c r="E35" s="134">
        <v>7.1</v>
      </c>
      <c r="F35" s="134">
        <v>6.3</v>
      </c>
      <c r="G35" s="134">
        <v>6.6</v>
      </c>
      <c r="H35" s="134">
        <v>7.1</v>
      </c>
      <c r="I35" s="134">
        <v>6.9</v>
      </c>
      <c r="J35" s="134">
        <v>5.9</v>
      </c>
      <c r="K35" s="134">
        <v>7.4</v>
      </c>
      <c r="L35" s="134">
        <v>6.2</v>
      </c>
      <c r="M35" s="134">
        <v>6.5</v>
      </c>
      <c r="N35" s="134">
        <v>7.5</v>
      </c>
      <c r="O35" s="134">
        <v>6.4</v>
      </c>
      <c r="P35" s="134">
        <v>6.1</v>
      </c>
      <c r="Q35" s="134">
        <v>6.6</v>
      </c>
      <c r="R35" s="134">
        <v>7.1</v>
      </c>
      <c r="S35" s="134">
        <v>7.4</v>
      </c>
      <c r="T35" s="134">
        <v>7.1</v>
      </c>
      <c r="U35" s="134">
        <v>7</v>
      </c>
      <c r="V35" s="134">
        <v>6.3</v>
      </c>
      <c r="W35" s="134">
        <v>6.6</v>
      </c>
      <c r="X35" s="135">
        <v>5.7</v>
      </c>
    </row>
    <row r="36" spans="1:24" x14ac:dyDescent="0.35">
      <c r="A36" s="132"/>
      <c r="B36" s="132"/>
      <c r="C36" s="162"/>
      <c r="D36" s="133" t="s">
        <v>437</v>
      </c>
      <c r="E36" s="134">
        <v>7.1</v>
      </c>
      <c r="F36" s="134">
        <v>5.6</v>
      </c>
      <c r="G36" s="134">
        <v>6.6</v>
      </c>
      <c r="H36" s="134" t="s">
        <v>372</v>
      </c>
      <c r="I36" s="134">
        <v>7.2</v>
      </c>
      <c r="J36" s="134">
        <v>6.4</v>
      </c>
      <c r="K36" s="134">
        <v>7.6</v>
      </c>
      <c r="L36" s="134">
        <v>5.7</v>
      </c>
      <c r="M36" s="134">
        <v>6.6</v>
      </c>
      <c r="N36" s="134">
        <v>7</v>
      </c>
      <c r="O36" s="134" t="s">
        <v>372</v>
      </c>
      <c r="P36" s="134">
        <v>6.7</v>
      </c>
      <c r="Q36" s="134">
        <v>6.6</v>
      </c>
      <c r="R36" s="134">
        <v>6.9</v>
      </c>
      <c r="S36" s="134">
        <v>7</v>
      </c>
      <c r="T36" s="134">
        <v>6.9</v>
      </c>
      <c r="U36" s="134" t="s">
        <v>372</v>
      </c>
      <c r="V36" s="134">
        <v>6.4</v>
      </c>
      <c r="W36" s="134" t="s">
        <v>372</v>
      </c>
      <c r="X36" s="135">
        <v>5.8</v>
      </c>
    </row>
    <row r="37" spans="1:24" x14ac:dyDescent="0.35">
      <c r="A37" s="132"/>
      <c r="B37" s="132"/>
      <c r="C37" s="162"/>
      <c r="D37" s="133" t="s">
        <v>438</v>
      </c>
      <c r="E37" s="134">
        <v>7.2</v>
      </c>
      <c r="F37" s="134">
        <v>7</v>
      </c>
      <c r="G37" s="134">
        <v>6.8</v>
      </c>
      <c r="H37" s="134" t="s">
        <v>372</v>
      </c>
      <c r="I37" s="134">
        <v>6.4</v>
      </c>
      <c r="J37" s="134">
        <v>5.8</v>
      </c>
      <c r="K37" s="134">
        <v>7.2</v>
      </c>
      <c r="L37" s="134">
        <v>6.5</v>
      </c>
      <c r="M37" s="134">
        <v>6.5</v>
      </c>
      <c r="N37" s="134">
        <v>7.9</v>
      </c>
      <c r="O37" s="134" t="s">
        <v>372</v>
      </c>
      <c r="P37" s="134">
        <v>6</v>
      </c>
      <c r="Q37" s="134">
        <v>7.1</v>
      </c>
      <c r="R37" s="134">
        <v>7.2</v>
      </c>
      <c r="S37" s="134">
        <v>7.6</v>
      </c>
      <c r="T37" s="134">
        <v>7.4</v>
      </c>
      <c r="U37" s="134" t="s">
        <v>372</v>
      </c>
      <c r="V37" s="134">
        <v>6.6</v>
      </c>
      <c r="W37" s="134" t="s">
        <v>372</v>
      </c>
      <c r="X37" s="135">
        <v>5.6</v>
      </c>
    </row>
    <row r="38" spans="1:24" x14ac:dyDescent="0.35">
      <c r="A38" s="132"/>
      <c r="B38" s="132"/>
      <c r="C38" s="162" t="s">
        <v>285</v>
      </c>
      <c r="D38" s="133" t="s">
        <v>302</v>
      </c>
      <c r="E38" s="134">
        <v>6.3</v>
      </c>
      <c r="F38" s="134">
        <v>5.4</v>
      </c>
      <c r="G38" s="134">
        <v>5.8</v>
      </c>
      <c r="H38" s="134">
        <v>6.3</v>
      </c>
      <c r="I38" s="134">
        <v>5.9</v>
      </c>
      <c r="J38" s="134">
        <v>5.5</v>
      </c>
      <c r="K38" s="134">
        <v>6</v>
      </c>
      <c r="L38" s="134">
        <v>5.6</v>
      </c>
      <c r="M38" s="134">
        <v>5.8</v>
      </c>
      <c r="N38" s="134">
        <v>6</v>
      </c>
      <c r="O38" s="134">
        <v>6</v>
      </c>
      <c r="P38" s="134">
        <v>5.7</v>
      </c>
      <c r="Q38" s="134">
        <v>5.6</v>
      </c>
      <c r="R38" s="134">
        <v>6</v>
      </c>
      <c r="S38" s="134">
        <v>6.6</v>
      </c>
      <c r="T38" s="134">
        <v>5.5</v>
      </c>
      <c r="U38" s="134">
        <v>6.4</v>
      </c>
      <c r="V38" s="134">
        <v>5.6</v>
      </c>
      <c r="W38" s="134">
        <v>5.4</v>
      </c>
      <c r="X38" s="135">
        <v>4.3</v>
      </c>
    </row>
    <row r="39" spans="1:24" x14ac:dyDescent="0.35">
      <c r="A39" s="132"/>
      <c r="B39" s="132"/>
      <c r="C39" s="162"/>
      <c r="D39" s="133" t="s">
        <v>437</v>
      </c>
      <c r="E39" s="134">
        <v>6.1</v>
      </c>
      <c r="F39" s="134">
        <v>4.5999999999999996</v>
      </c>
      <c r="G39" s="134">
        <v>5.3</v>
      </c>
      <c r="H39" s="134" t="s">
        <v>372</v>
      </c>
      <c r="I39" s="134">
        <v>4.8</v>
      </c>
      <c r="J39" s="134">
        <v>5.8</v>
      </c>
      <c r="K39" s="134">
        <v>5.7</v>
      </c>
      <c r="L39" s="134">
        <v>4.3</v>
      </c>
      <c r="M39" s="134">
        <v>5.4</v>
      </c>
      <c r="N39" s="134">
        <v>5.0999999999999996</v>
      </c>
      <c r="O39" s="134" t="s">
        <v>372</v>
      </c>
      <c r="P39" s="134">
        <v>5.8</v>
      </c>
      <c r="Q39" s="134">
        <v>5.2</v>
      </c>
      <c r="R39" s="134">
        <v>5.5</v>
      </c>
      <c r="S39" s="134">
        <v>6.6</v>
      </c>
      <c r="T39" s="134">
        <v>5.7</v>
      </c>
      <c r="U39" s="134" t="s">
        <v>372</v>
      </c>
      <c r="V39" s="134">
        <v>5.5</v>
      </c>
      <c r="W39" s="134" t="s">
        <v>372</v>
      </c>
      <c r="X39" s="135">
        <v>5</v>
      </c>
    </row>
    <row r="40" spans="1:24" x14ac:dyDescent="0.35">
      <c r="A40" s="132"/>
      <c r="B40" s="132"/>
      <c r="C40" s="162"/>
      <c r="D40" s="133" t="s">
        <v>438</v>
      </c>
      <c r="E40" s="134">
        <v>6.7</v>
      </c>
      <c r="F40" s="134">
        <v>6.1</v>
      </c>
      <c r="G40" s="134">
        <v>6.4</v>
      </c>
      <c r="H40" s="134" t="s">
        <v>372</v>
      </c>
      <c r="I40" s="134">
        <v>7.5</v>
      </c>
      <c r="J40" s="134">
        <v>5.6</v>
      </c>
      <c r="K40" s="134">
        <v>6.1</v>
      </c>
      <c r="L40" s="134">
        <v>6.2</v>
      </c>
      <c r="M40" s="134">
        <v>6</v>
      </c>
      <c r="N40" s="134">
        <v>6.7</v>
      </c>
      <c r="O40" s="134" t="s">
        <v>372</v>
      </c>
      <c r="P40" s="134">
        <v>5.5</v>
      </c>
      <c r="Q40" s="134">
        <v>6.1</v>
      </c>
      <c r="R40" s="134">
        <v>6.5</v>
      </c>
      <c r="S40" s="134">
        <v>6.6</v>
      </c>
      <c r="T40" s="134">
        <v>5.3</v>
      </c>
      <c r="U40" s="134" t="s">
        <v>372</v>
      </c>
      <c r="V40" s="134">
        <v>6.5</v>
      </c>
      <c r="W40" s="134" t="s">
        <v>372</v>
      </c>
      <c r="X40" s="135">
        <v>4</v>
      </c>
    </row>
    <row r="41" spans="1:24" x14ac:dyDescent="0.35">
      <c r="A41" s="132"/>
      <c r="B41" s="132"/>
      <c r="C41" s="162" t="s">
        <v>297</v>
      </c>
      <c r="D41" s="133" t="s">
        <v>302</v>
      </c>
      <c r="E41" s="134">
        <v>7</v>
      </c>
      <c r="F41" s="134">
        <v>5.3</v>
      </c>
      <c r="G41" s="134">
        <v>6.4</v>
      </c>
      <c r="H41" s="134">
        <v>5.7</v>
      </c>
      <c r="I41" s="134">
        <v>6.5</v>
      </c>
      <c r="J41" s="134">
        <v>3.9</v>
      </c>
      <c r="K41" s="134">
        <v>6.7</v>
      </c>
      <c r="L41" s="134">
        <v>6.3</v>
      </c>
      <c r="M41" s="134">
        <v>6.2</v>
      </c>
      <c r="N41" s="134">
        <v>6.8</v>
      </c>
      <c r="O41" s="134">
        <v>6.5</v>
      </c>
      <c r="P41" s="134">
        <v>5.3</v>
      </c>
      <c r="Q41" s="134">
        <v>5.9</v>
      </c>
      <c r="R41" s="134">
        <v>6.2</v>
      </c>
      <c r="S41" s="134">
        <v>6.7</v>
      </c>
      <c r="T41" s="134">
        <v>4.5999999999999996</v>
      </c>
      <c r="U41" s="134">
        <v>5.2</v>
      </c>
      <c r="V41" s="134">
        <v>5.3</v>
      </c>
      <c r="W41" s="134">
        <v>6.1</v>
      </c>
      <c r="X41" s="135">
        <v>5</v>
      </c>
    </row>
    <row r="42" spans="1:24" x14ac:dyDescent="0.35">
      <c r="A42" s="132"/>
      <c r="B42" s="132"/>
      <c r="C42" s="162"/>
      <c r="D42" s="133" t="s">
        <v>437</v>
      </c>
      <c r="E42" s="134">
        <v>7</v>
      </c>
      <c r="F42" s="134">
        <v>4.8</v>
      </c>
      <c r="G42" s="134">
        <v>6.1</v>
      </c>
      <c r="H42" s="134" t="s">
        <v>372</v>
      </c>
      <c r="I42" s="134">
        <v>5.4</v>
      </c>
      <c r="J42" s="134">
        <v>4.2</v>
      </c>
      <c r="K42" s="134">
        <v>6</v>
      </c>
      <c r="L42" s="134">
        <v>5.8</v>
      </c>
      <c r="M42" s="134">
        <v>6</v>
      </c>
      <c r="N42" s="134">
        <v>5.8</v>
      </c>
      <c r="O42" s="134" t="s">
        <v>372</v>
      </c>
      <c r="P42" s="134">
        <v>5.0999999999999996</v>
      </c>
      <c r="Q42" s="134">
        <v>5.4</v>
      </c>
      <c r="R42" s="134">
        <v>5.9</v>
      </c>
      <c r="S42" s="134">
        <v>5.8</v>
      </c>
      <c r="T42" s="134">
        <v>4.3</v>
      </c>
      <c r="U42" s="134" t="s">
        <v>372</v>
      </c>
      <c r="V42" s="134">
        <v>5.4</v>
      </c>
      <c r="W42" s="134" t="s">
        <v>372</v>
      </c>
      <c r="X42" s="135">
        <v>5</v>
      </c>
    </row>
    <row r="43" spans="1:24" x14ac:dyDescent="0.35">
      <c r="A43" s="132"/>
      <c r="B43" s="132"/>
      <c r="C43" s="162"/>
      <c r="D43" s="133" t="s">
        <v>438</v>
      </c>
      <c r="E43" s="134">
        <v>7</v>
      </c>
      <c r="F43" s="134">
        <v>5.9</v>
      </c>
      <c r="G43" s="134">
        <v>6.9</v>
      </c>
      <c r="H43" s="134" t="s">
        <v>372</v>
      </c>
      <c r="I43" s="134">
        <v>8.1</v>
      </c>
      <c r="J43" s="134">
        <v>4</v>
      </c>
      <c r="K43" s="134">
        <v>7.4</v>
      </c>
      <c r="L43" s="134">
        <v>6.4</v>
      </c>
      <c r="M43" s="134">
        <v>6.4</v>
      </c>
      <c r="N43" s="134">
        <v>7.5</v>
      </c>
      <c r="O43" s="134" t="s">
        <v>372</v>
      </c>
      <c r="P43" s="134">
        <v>6</v>
      </c>
      <c r="Q43" s="134">
        <v>6.4</v>
      </c>
      <c r="R43" s="134">
        <v>6.5</v>
      </c>
      <c r="S43" s="134">
        <v>7.3</v>
      </c>
      <c r="T43" s="134">
        <v>4.9000000000000004</v>
      </c>
      <c r="U43" s="134" t="s">
        <v>372</v>
      </c>
      <c r="V43" s="134">
        <v>5</v>
      </c>
      <c r="W43" s="134" t="s">
        <v>372</v>
      </c>
      <c r="X43" s="135">
        <v>5.2</v>
      </c>
    </row>
    <row r="44" spans="1:24" x14ac:dyDescent="0.35">
      <c r="A44" s="132"/>
      <c r="B44" s="132"/>
      <c r="C44" s="164" t="s">
        <v>309</v>
      </c>
      <c r="D44" s="129" t="s">
        <v>302</v>
      </c>
      <c r="E44" s="130">
        <v>5.9</v>
      </c>
      <c r="F44" s="130">
        <v>5.4</v>
      </c>
      <c r="G44" s="130">
        <v>5.0999999999999996</v>
      </c>
      <c r="H44" s="130">
        <v>6.9</v>
      </c>
      <c r="I44" s="130">
        <v>6.8</v>
      </c>
      <c r="J44" s="130">
        <v>3.6</v>
      </c>
      <c r="K44" s="130">
        <v>6.4</v>
      </c>
      <c r="L44" s="130">
        <v>5</v>
      </c>
      <c r="M44" s="130">
        <v>5.6</v>
      </c>
      <c r="N44" s="130">
        <v>6.2</v>
      </c>
      <c r="O44" s="130">
        <v>6</v>
      </c>
      <c r="P44" s="130">
        <v>5</v>
      </c>
      <c r="Q44" s="130">
        <v>5.2</v>
      </c>
      <c r="R44" s="130">
        <v>6.3</v>
      </c>
      <c r="S44" s="130">
        <v>6.3</v>
      </c>
      <c r="T44" s="130">
        <v>5.3</v>
      </c>
      <c r="U44" s="130">
        <v>3.9</v>
      </c>
      <c r="V44" s="130">
        <v>6.1</v>
      </c>
      <c r="W44" s="130">
        <v>4.3</v>
      </c>
      <c r="X44" s="131">
        <v>6.1</v>
      </c>
    </row>
    <row r="45" spans="1:24" x14ac:dyDescent="0.35">
      <c r="A45" s="132"/>
      <c r="B45" s="132"/>
      <c r="C45" s="165"/>
      <c r="D45" s="129" t="s">
        <v>437</v>
      </c>
      <c r="E45" s="130">
        <v>5.8</v>
      </c>
      <c r="F45" s="130">
        <v>5.3</v>
      </c>
      <c r="G45" s="130">
        <v>5.0999999999999996</v>
      </c>
      <c r="H45" s="130">
        <v>6.5</v>
      </c>
      <c r="I45" s="130">
        <v>5.7</v>
      </c>
      <c r="J45" s="130">
        <v>3.4</v>
      </c>
      <c r="K45" s="130">
        <v>6.6</v>
      </c>
      <c r="L45" s="130">
        <v>5.5</v>
      </c>
      <c r="M45" s="130">
        <v>5.5</v>
      </c>
      <c r="N45" s="130">
        <v>5.4</v>
      </c>
      <c r="O45" s="130">
        <v>5.4</v>
      </c>
      <c r="P45" s="130">
        <v>5.0999999999999996</v>
      </c>
      <c r="Q45" s="130">
        <v>5.3</v>
      </c>
      <c r="R45" s="130">
        <v>6</v>
      </c>
      <c r="S45" s="130">
        <v>6</v>
      </c>
      <c r="T45" s="130">
        <v>5.0999999999999996</v>
      </c>
      <c r="U45" s="130" t="s">
        <v>372</v>
      </c>
      <c r="V45" s="130">
        <v>6.1</v>
      </c>
      <c r="W45" s="130">
        <v>4.5999999999999996</v>
      </c>
      <c r="X45" s="131">
        <v>6.3</v>
      </c>
    </row>
    <row r="46" spans="1:24" x14ac:dyDescent="0.35">
      <c r="A46" s="132"/>
      <c r="B46" s="132"/>
      <c r="C46" s="165"/>
      <c r="D46" s="129" t="s">
        <v>438</v>
      </c>
      <c r="E46" s="130">
        <v>6</v>
      </c>
      <c r="F46" s="130">
        <v>5.8</v>
      </c>
      <c r="G46" s="130">
        <v>5.2</v>
      </c>
      <c r="H46" s="130">
        <v>7.2</v>
      </c>
      <c r="I46" s="130">
        <v>8.5</v>
      </c>
      <c r="J46" s="130">
        <v>3.7</v>
      </c>
      <c r="K46" s="130">
        <v>6.3</v>
      </c>
      <c r="L46" s="130">
        <v>5</v>
      </c>
      <c r="M46" s="130">
        <v>5.6</v>
      </c>
      <c r="N46" s="130">
        <v>6.9</v>
      </c>
      <c r="O46" s="130">
        <v>6.4</v>
      </c>
      <c r="P46" s="130">
        <v>4.8</v>
      </c>
      <c r="Q46" s="130">
        <v>5.5</v>
      </c>
      <c r="R46" s="130">
        <v>6.6</v>
      </c>
      <c r="S46" s="130">
        <v>6.6</v>
      </c>
      <c r="T46" s="130">
        <v>5.5</v>
      </c>
      <c r="U46" s="130" t="s">
        <v>372</v>
      </c>
      <c r="V46" s="130">
        <v>6.2</v>
      </c>
      <c r="W46" s="130">
        <v>4.3</v>
      </c>
      <c r="X46" s="131">
        <v>5.8</v>
      </c>
    </row>
    <row r="47" spans="1:24" x14ac:dyDescent="0.35">
      <c r="A47" s="132"/>
      <c r="B47" s="132"/>
      <c r="C47" s="166" t="s">
        <v>203</v>
      </c>
      <c r="D47" s="129" t="s">
        <v>302</v>
      </c>
      <c r="E47" s="130">
        <v>6</v>
      </c>
      <c r="F47" s="130">
        <v>5.8</v>
      </c>
      <c r="G47" s="130">
        <v>5.2</v>
      </c>
      <c r="H47" s="130">
        <v>7.6</v>
      </c>
      <c r="I47" s="130">
        <v>7.2</v>
      </c>
      <c r="J47" s="130">
        <v>3.6</v>
      </c>
      <c r="K47" s="130">
        <v>6.5</v>
      </c>
      <c r="L47" s="130">
        <v>4.9000000000000004</v>
      </c>
      <c r="M47" s="130">
        <v>5.8</v>
      </c>
      <c r="N47" s="130">
        <v>6.3</v>
      </c>
      <c r="O47" s="130">
        <v>4.9000000000000004</v>
      </c>
      <c r="P47" s="130">
        <v>5.3</v>
      </c>
      <c r="Q47" s="130">
        <v>5.6</v>
      </c>
      <c r="R47" s="130">
        <v>6.7</v>
      </c>
      <c r="S47" s="130">
        <v>6.8</v>
      </c>
      <c r="T47" s="130">
        <v>6</v>
      </c>
      <c r="U47" s="130">
        <v>4.8</v>
      </c>
      <c r="V47" s="130">
        <v>6.5</v>
      </c>
      <c r="W47" s="130">
        <v>4.3</v>
      </c>
      <c r="X47" s="131">
        <v>6.5</v>
      </c>
    </row>
    <row r="48" spans="1:24" x14ac:dyDescent="0.35">
      <c r="A48" s="132"/>
      <c r="B48" s="132"/>
      <c r="C48" s="166"/>
      <c r="D48" s="129" t="s">
        <v>437</v>
      </c>
      <c r="E48" s="130">
        <v>6.2</v>
      </c>
      <c r="F48" s="130">
        <v>5.8</v>
      </c>
      <c r="G48" s="130">
        <v>5</v>
      </c>
      <c r="H48" s="130" t="s">
        <v>372</v>
      </c>
      <c r="I48" s="130">
        <v>6</v>
      </c>
      <c r="J48" s="130">
        <v>3.2</v>
      </c>
      <c r="K48" s="130">
        <v>6.3</v>
      </c>
      <c r="L48" s="130">
        <v>5.4</v>
      </c>
      <c r="M48" s="130">
        <v>5.9</v>
      </c>
      <c r="N48" s="130">
        <v>5.5</v>
      </c>
      <c r="O48" s="130" t="s">
        <v>372</v>
      </c>
      <c r="P48" s="130">
        <v>5.0999999999999996</v>
      </c>
      <c r="Q48" s="130">
        <v>5.9</v>
      </c>
      <c r="R48" s="130">
        <v>6.5</v>
      </c>
      <c r="S48" s="130">
        <v>6.4</v>
      </c>
      <c r="T48" s="130">
        <v>5.7</v>
      </c>
      <c r="U48" s="130" t="s">
        <v>372</v>
      </c>
      <c r="V48" s="130">
        <v>6.5</v>
      </c>
      <c r="W48" s="130" t="s">
        <v>372</v>
      </c>
      <c r="X48" s="131">
        <v>6.7</v>
      </c>
    </row>
    <row r="49" spans="1:24" x14ac:dyDescent="0.35">
      <c r="A49" s="132"/>
      <c r="B49" s="132"/>
      <c r="C49" s="166"/>
      <c r="D49" s="129" t="s">
        <v>438</v>
      </c>
      <c r="E49" s="130">
        <v>5.8</v>
      </c>
      <c r="F49" s="130">
        <v>5.8</v>
      </c>
      <c r="G49" s="130">
        <v>5.3</v>
      </c>
      <c r="H49" s="130" t="s">
        <v>372</v>
      </c>
      <c r="I49" s="130">
        <v>9</v>
      </c>
      <c r="J49" s="130">
        <v>4.0999999999999996</v>
      </c>
      <c r="K49" s="130">
        <v>6.4</v>
      </c>
      <c r="L49" s="130">
        <v>4.8</v>
      </c>
      <c r="M49" s="130">
        <v>5.7</v>
      </c>
      <c r="N49" s="130">
        <v>7</v>
      </c>
      <c r="O49" s="130" t="s">
        <v>372</v>
      </c>
      <c r="P49" s="130">
        <v>5.3</v>
      </c>
      <c r="Q49" s="130">
        <v>5.6</v>
      </c>
      <c r="R49" s="130">
        <v>6.9</v>
      </c>
      <c r="S49" s="130">
        <v>7</v>
      </c>
      <c r="T49" s="130">
        <v>6.3</v>
      </c>
      <c r="U49" s="130" t="s">
        <v>372</v>
      </c>
      <c r="V49" s="130">
        <v>6.8</v>
      </c>
      <c r="W49" s="130" t="s">
        <v>372</v>
      </c>
      <c r="X49" s="131">
        <v>6.1</v>
      </c>
    </row>
    <row r="50" spans="1:24" x14ac:dyDescent="0.35">
      <c r="A50" s="132"/>
      <c r="B50" s="132"/>
      <c r="C50" s="166" t="s">
        <v>202</v>
      </c>
      <c r="D50" s="129" t="s">
        <v>302</v>
      </c>
      <c r="E50" s="130">
        <v>5.7</v>
      </c>
      <c r="F50" s="130">
        <v>5.0999999999999996</v>
      </c>
      <c r="G50" s="130">
        <v>5.0999999999999996</v>
      </c>
      <c r="H50" s="130">
        <v>6.3</v>
      </c>
      <c r="I50" s="130">
        <v>6.4</v>
      </c>
      <c r="J50" s="130">
        <v>3.5</v>
      </c>
      <c r="K50" s="130">
        <v>6.4</v>
      </c>
      <c r="L50" s="130">
        <v>5.0999999999999996</v>
      </c>
      <c r="M50" s="130">
        <v>5.3</v>
      </c>
      <c r="N50" s="130">
        <v>6.1</v>
      </c>
      <c r="O50" s="130">
        <v>7.1</v>
      </c>
      <c r="P50" s="130">
        <v>4.5999999999999996</v>
      </c>
      <c r="Q50" s="130">
        <v>4.8</v>
      </c>
      <c r="R50" s="130">
        <v>5.9</v>
      </c>
      <c r="S50" s="130">
        <v>5.9</v>
      </c>
      <c r="T50" s="130">
        <v>4.5999999999999996</v>
      </c>
      <c r="U50" s="130">
        <v>3</v>
      </c>
      <c r="V50" s="130">
        <v>5.6</v>
      </c>
      <c r="W50" s="130">
        <v>4.3</v>
      </c>
      <c r="X50" s="131">
        <v>5.7</v>
      </c>
    </row>
    <row r="51" spans="1:24" x14ac:dyDescent="0.35">
      <c r="A51" s="132"/>
      <c r="B51" s="132"/>
      <c r="C51" s="166"/>
      <c r="D51" s="129" t="s">
        <v>437</v>
      </c>
      <c r="E51" s="130">
        <v>5.4</v>
      </c>
      <c r="F51" s="130">
        <v>4.7</v>
      </c>
      <c r="G51" s="130">
        <v>5.2</v>
      </c>
      <c r="H51" s="130" t="s">
        <v>372</v>
      </c>
      <c r="I51" s="130">
        <v>5.4</v>
      </c>
      <c r="J51" s="130">
        <v>3.7</v>
      </c>
      <c r="K51" s="130">
        <v>6.9</v>
      </c>
      <c r="L51" s="130">
        <v>5.6</v>
      </c>
      <c r="M51" s="130">
        <v>5.0999999999999996</v>
      </c>
      <c r="N51" s="130">
        <v>5.2</v>
      </c>
      <c r="O51" s="130" t="s">
        <v>372</v>
      </c>
      <c r="P51" s="130">
        <v>5.0999999999999996</v>
      </c>
      <c r="Q51" s="130">
        <v>4.5999999999999996</v>
      </c>
      <c r="R51" s="130">
        <v>5.5</v>
      </c>
      <c r="S51" s="130">
        <v>5.6</v>
      </c>
      <c r="T51" s="130">
        <v>4.5</v>
      </c>
      <c r="U51" s="130" t="s">
        <v>372</v>
      </c>
      <c r="V51" s="130">
        <v>5.7</v>
      </c>
      <c r="W51" s="130" t="s">
        <v>372</v>
      </c>
      <c r="X51" s="131">
        <v>5.9</v>
      </c>
    </row>
    <row r="52" spans="1:24" x14ac:dyDescent="0.35">
      <c r="A52" s="132"/>
      <c r="B52" s="132"/>
      <c r="C52" s="166"/>
      <c r="D52" s="129" t="s">
        <v>438</v>
      </c>
      <c r="E52" s="130">
        <v>6.1</v>
      </c>
      <c r="F52" s="130">
        <v>5.7</v>
      </c>
      <c r="G52" s="130">
        <v>5.0999999999999996</v>
      </c>
      <c r="H52" s="130" t="s">
        <v>372</v>
      </c>
      <c r="I52" s="130">
        <v>7.9</v>
      </c>
      <c r="J52" s="130">
        <v>3.3</v>
      </c>
      <c r="K52" s="130">
        <v>6.1</v>
      </c>
      <c r="L52" s="130">
        <v>5.2</v>
      </c>
      <c r="M52" s="130">
        <v>5.5</v>
      </c>
      <c r="N52" s="130">
        <v>6.8</v>
      </c>
      <c r="O52" s="130" t="s">
        <v>372</v>
      </c>
      <c r="P52" s="130">
        <v>4.0999999999999996</v>
      </c>
      <c r="Q52" s="130">
        <v>5.3</v>
      </c>
      <c r="R52" s="130">
        <v>6.2</v>
      </c>
      <c r="S52" s="130">
        <v>6.1</v>
      </c>
      <c r="T52" s="130">
        <v>4.7</v>
      </c>
      <c r="U52" s="130" t="s">
        <v>372</v>
      </c>
      <c r="V52" s="130">
        <v>5.6</v>
      </c>
      <c r="W52" s="130" t="s">
        <v>372</v>
      </c>
      <c r="X52" s="131">
        <v>5.5</v>
      </c>
    </row>
    <row r="53" spans="1:24" x14ac:dyDescent="0.35">
      <c r="A53" s="132"/>
      <c r="B53" s="132"/>
      <c r="C53" s="163" t="s">
        <v>312</v>
      </c>
      <c r="D53" s="133" t="s">
        <v>302</v>
      </c>
      <c r="E53" s="134">
        <v>7.5</v>
      </c>
      <c r="F53" s="134">
        <v>6.1</v>
      </c>
      <c r="G53" s="134">
        <v>6.5</v>
      </c>
      <c r="H53" s="134">
        <v>5.8</v>
      </c>
      <c r="I53" s="134">
        <v>7.4</v>
      </c>
      <c r="J53" s="134">
        <v>4.8</v>
      </c>
      <c r="K53" s="134">
        <v>7.4</v>
      </c>
      <c r="L53" s="134">
        <v>7</v>
      </c>
      <c r="M53" s="134">
        <v>6.7</v>
      </c>
      <c r="N53" s="134">
        <v>7.8</v>
      </c>
      <c r="O53" s="134">
        <v>6</v>
      </c>
      <c r="P53" s="134">
        <v>6.1</v>
      </c>
      <c r="Q53" s="134">
        <v>5.9</v>
      </c>
      <c r="R53" s="134">
        <v>6.6</v>
      </c>
      <c r="S53" s="134">
        <v>7</v>
      </c>
      <c r="T53" s="134">
        <v>5.6</v>
      </c>
      <c r="U53" s="134">
        <v>7.4</v>
      </c>
      <c r="V53" s="134">
        <v>6.8</v>
      </c>
      <c r="W53" s="134">
        <v>6.8</v>
      </c>
      <c r="X53" s="135">
        <v>4.0999999999999996</v>
      </c>
    </row>
    <row r="54" spans="1:24" x14ac:dyDescent="0.35">
      <c r="C54" s="167"/>
      <c r="D54" s="133" t="s">
        <v>437</v>
      </c>
      <c r="E54" s="134">
        <v>7.8</v>
      </c>
      <c r="F54" s="134">
        <v>4.9000000000000004</v>
      </c>
      <c r="G54" s="134">
        <v>6.5</v>
      </c>
      <c r="H54" s="134">
        <v>5.8</v>
      </c>
      <c r="I54" s="134">
        <v>7</v>
      </c>
      <c r="J54" s="134">
        <v>4.4000000000000004</v>
      </c>
      <c r="K54" s="134">
        <v>7.6</v>
      </c>
      <c r="L54" s="134">
        <v>6.9</v>
      </c>
      <c r="M54" s="134">
        <v>6.8</v>
      </c>
      <c r="N54" s="134">
        <v>7.4</v>
      </c>
      <c r="O54" s="134">
        <v>6.8</v>
      </c>
      <c r="P54" s="134">
        <v>7</v>
      </c>
      <c r="Q54" s="134">
        <v>6.1</v>
      </c>
      <c r="R54" s="134">
        <v>6.8</v>
      </c>
      <c r="S54" s="134">
        <v>6.7</v>
      </c>
      <c r="T54" s="134">
        <v>5.9</v>
      </c>
      <c r="U54" s="134" t="s">
        <v>372</v>
      </c>
      <c r="V54" s="134">
        <v>7.1</v>
      </c>
      <c r="W54" s="134">
        <v>4.0999999999999996</v>
      </c>
      <c r="X54" s="135">
        <v>5.7</v>
      </c>
    </row>
    <row r="55" spans="1:24" x14ac:dyDescent="0.35">
      <c r="C55" s="167"/>
      <c r="D55" s="133" t="s">
        <v>438</v>
      </c>
      <c r="E55" s="134">
        <v>7.3</v>
      </c>
      <c r="F55" s="134">
        <v>7.3</v>
      </c>
      <c r="G55" s="134">
        <v>6.7</v>
      </c>
      <c r="H55" s="134">
        <v>5.9</v>
      </c>
      <c r="I55" s="134">
        <v>7.8</v>
      </c>
      <c r="J55" s="134">
        <v>5.4</v>
      </c>
      <c r="K55" s="134">
        <v>7.2</v>
      </c>
      <c r="L55" s="134">
        <v>7.4</v>
      </c>
      <c r="M55" s="134">
        <v>6.7</v>
      </c>
      <c r="N55" s="134">
        <v>8.1999999999999993</v>
      </c>
      <c r="O55" s="134">
        <v>5.6</v>
      </c>
      <c r="P55" s="134">
        <v>5.5</v>
      </c>
      <c r="Q55" s="134">
        <v>5.7</v>
      </c>
      <c r="R55" s="134">
        <v>6.4</v>
      </c>
      <c r="S55" s="134">
        <v>7.3</v>
      </c>
      <c r="T55" s="134">
        <v>5.2</v>
      </c>
      <c r="U55" s="134" t="s">
        <v>372</v>
      </c>
      <c r="V55" s="134">
        <v>5.9</v>
      </c>
      <c r="W55" s="134">
        <v>8.5</v>
      </c>
      <c r="X55" s="135">
        <v>3.1</v>
      </c>
    </row>
    <row r="56" spans="1:24" x14ac:dyDescent="0.35">
      <c r="C56" s="162" t="s">
        <v>205</v>
      </c>
      <c r="D56" s="133" t="s">
        <v>302</v>
      </c>
      <c r="E56" s="134">
        <v>8.3000000000000007</v>
      </c>
      <c r="F56" s="134">
        <v>6.7</v>
      </c>
      <c r="G56" s="134">
        <v>7.4</v>
      </c>
      <c r="H56" s="134">
        <v>6.8</v>
      </c>
      <c r="I56" s="134">
        <v>8.1</v>
      </c>
      <c r="J56" s="134">
        <v>5.8</v>
      </c>
      <c r="K56" s="134">
        <v>8.1999999999999993</v>
      </c>
      <c r="L56" s="134">
        <v>7.5</v>
      </c>
      <c r="M56" s="134">
        <v>7.3</v>
      </c>
      <c r="N56" s="134">
        <v>8.1999999999999993</v>
      </c>
      <c r="O56" s="134">
        <v>6.4</v>
      </c>
      <c r="P56" s="134">
        <v>6.9</v>
      </c>
      <c r="Q56" s="134">
        <v>6.9</v>
      </c>
      <c r="R56" s="134">
        <v>7.3</v>
      </c>
      <c r="S56" s="134">
        <v>7.8</v>
      </c>
      <c r="T56" s="134">
        <v>6.3</v>
      </c>
      <c r="U56" s="134">
        <v>8.4</v>
      </c>
      <c r="V56" s="134">
        <v>7.2</v>
      </c>
      <c r="W56" s="134">
        <v>8.1</v>
      </c>
      <c r="X56" s="135">
        <v>4.9000000000000004</v>
      </c>
    </row>
    <row r="57" spans="1:24" x14ac:dyDescent="0.35">
      <c r="C57" s="162"/>
      <c r="D57" s="133" t="s">
        <v>437</v>
      </c>
      <c r="E57" s="134">
        <v>8.3000000000000007</v>
      </c>
      <c r="F57" s="134">
        <v>5.5</v>
      </c>
      <c r="G57" s="134">
        <v>7.3</v>
      </c>
      <c r="H57" s="134" t="s">
        <v>372</v>
      </c>
      <c r="I57" s="134">
        <v>8</v>
      </c>
      <c r="J57" s="134">
        <v>5.0999999999999996</v>
      </c>
      <c r="K57" s="134">
        <v>8.1</v>
      </c>
      <c r="L57" s="134">
        <v>7.1</v>
      </c>
      <c r="M57" s="134">
        <v>7.6</v>
      </c>
      <c r="N57" s="134">
        <v>7.9</v>
      </c>
      <c r="O57" s="134" t="s">
        <v>372</v>
      </c>
      <c r="P57" s="134">
        <v>8.1</v>
      </c>
      <c r="Q57" s="134">
        <v>7.1</v>
      </c>
      <c r="R57" s="134">
        <v>7.4</v>
      </c>
      <c r="S57" s="134">
        <v>7.5</v>
      </c>
      <c r="T57" s="134">
        <v>5.8</v>
      </c>
      <c r="U57" s="134" t="s">
        <v>372</v>
      </c>
      <c r="V57" s="134">
        <v>7.4</v>
      </c>
      <c r="W57" s="134" t="s">
        <v>372</v>
      </c>
      <c r="X57" s="135">
        <v>6.4</v>
      </c>
    </row>
    <row r="58" spans="1:24" x14ac:dyDescent="0.35">
      <c r="C58" s="162"/>
      <c r="D58" s="133" t="s">
        <v>438</v>
      </c>
      <c r="E58" s="134">
        <v>8.5</v>
      </c>
      <c r="F58" s="134">
        <v>7.8</v>
      </c>
      <c r="G58" s="134">
        <v>7.5</v>
      </c>
      <c r="H58" s="134" t="s">
        <v>372</v>
      </c>
      <c r="I58" s="134">
        <v>8.1999999999999993</v>
      </c>
      <c r="J58" s="134">
        <v>6.7</v>
      </c>
      <c r="K58" s="134">
        <v>8.1999999999999993</v>
      </c>
      <c r="L58" s="134">
        <v>7.7</v>
      </c>
      <c r="M58" s="134">
        <v>7.2</v>
      </c>
      <c r="N58" s="134">
        <v>8.4</v>
      </c>
      <c r="O58" s="134" t="s">
        <v>372</v>
      </c>
      <c r="P58" s="134">
        <v>6.2</v>
      </c>
      <c r="Q58" s="134">
        <v>6.5</v>
      </c>
      <c r="R58" s="134">
        <v>7.3</v>
      </c>
      <c r="S58" s="134">
        <v>8.1</v>
      </c>
      <c r="T58" s="134">
        <v>6.8</v>
      </c>
      <c r="U58" s="134" t="s">
        <v>372</v>
      </c>
      <c r="V58" s="134">
        <v>6.5</v>
      </c>
      <c r="W58" s="134" t="s">
        <v>372</v>
      </c>
      <c r="X58" s="135">
        <v>4.0999999999999996</v>
      </c>
    </row>
    <row r="59" spans="1:24" x14ac:dyDescent="0.35">
      <c r="C59" s="162" t="s">
        <v>204</v>
      </c>
      <c r="D59" s="133" t="s">
        <v>302</v>
      </c>
      <c r="E59" s="134">
        <v>6.6</v>
      </c>
      <c r="F59" s="134">
        <v>5.4</v>
      </c>
      <c r="G59" s="134">
        <v>5.7</v>
      </c>
      <c r="H59" s="134">
        <v>4.9000000000000004</v>
      </c>
      <c r="I59" s="134">
        <v>6.6</v>
      </c>
      <c r="J59" s="134">
        <v>3.5</v>
      </c>
      <c r="K59" s="134">
        <v>6.6</v>
      </c>
      <c r="L59" s="134">
        <v>6.5</v>
      </c>
      <c r="M59" s="134">
        <v>6.1</v>
      </c>
      <c r="N59" s="134">
        <v>7.4</v>
      </c>
      <c r="O59" s="134">
        <v>5.7</v>
      </c>
      <c r="P59" s="134">
        <v>5.2</v>
      </c>
      <c r="Q59" s="134">
        <v>4.8</v>
      </c>
      <c r="R59" s="134">
        <v>5.8</v>
      </c>
      <c r="S59" s="134">
        <v>6.2</v>
      </c>
      <c r="T59" s="134">
        <v>4.8</v>
      </c>
      <c r="U59" s="134">
        <v>6.4</v>
      </c>
      <c r="V59" s="134">
        <v>6.4</v>
      </c>
      <c r="W59" s="134">
        <v>5.6</v>
      </c>
      <c r="X59" s="135">
        <v>3.3</v>
      </c>
    </row>
    <row r="60" spans="1:24" x14ac:dyDescent="0.35">
      <c r="C60" s="162"/>
      <c r="D60" s="133" t="s">
        <v>437</v>
      </c>
      <c r="E60" s="134">
        <v>7.2</v>
      </c>
      <c r="F60" s="134">
        <v>4.3</v>
      </c>
      <c r="G60" s="134">
        <v>5.7</v>
      </c>
      <c r="H60" s="134" t="s">
        <v>372</v>
      </c>
      <c r="I60" s="134">
        <v>5.9</v>
      </c>
      <c r="J60" s="134">
        <v>3.5</v>
      </c>
      <c r="K60" s="134">
        <v>7.1</v>
      </c>
      <c r="L60" s="134">
        <v>6.7</v>
      </c>
      <c r="M60" s="134">
        <v>6.1</v>
      </c>
      <c r="N60" s="134">
        <v>6.9</v>
      </c>
      <c r="O60" s="134" t="s">
        <v>372</v>
      </c>
      <c r="P60" s="134">
        <v>5.9</v>
      </c>
      <c r="Q60" s="134">
        <v>5</v>
      </c>
      <c r="R60" s="134">
        <v>6.3</v>
      </c>
      <c r="S60" s="134">
        <v>5.8</v>
      </c>
      <c r="T60" s="134">
        <v>5.9</v>
      </c>
      <c r="U60" s="134" t="s">
        <v>372</v>
      </c>
      <c r="V60" s="134">
        <v>6.8</v>
      </c>
      <c r="W60" s="134" t="s">
        <v>372</v>
      </c>
      <c r="X60" s="135">
        <v>5</v>
      </c>
    </row>
    <row r="61" spans="1:24" x14ac:dyDescent="0.35">
      <c r="C61" s="162"/>
      <c r="D61" s="133" t="s">
        <v>438</v>
      </c>
      <c r="E61" s="134">
        <v>6.1</v>
      </c>
      <c r="F61" s="134">
        <v>6.6</v>
      </c>
      <c r="G61" s="134">
        <v>5.9</v>
      </c>
      <c r="H61" s="134" t="s">
        <v>372</v>
      </c>
      <c r="I61" s="134">
        <v>7.4</v>
      </c>
      <c r="J61" s="134">
        <v>3.6</v>
      </c>
      <c r="K61" s="134">
        <v>6.1</v>
      </c>
      <c r="L61" s="134">
        <v>7.1</v>
      </c>
      <c r="M61" s="134">
        <v>6.1</v>
      </c>
      <c r="N61" s="134">
        <v>7.9</v>
      </c>
      <c r="O61" s="134" t="s">
        <v>372</v>
      </c>
      <c r="P61" s="134">
        <v>4.9000000000000004</v>
      </c>
      <c r="Q61" s="134">
        <v>4.7</v>
      </c>
      <c r="R61" s="134">
        <v>5.3</v>
      </c>
      <c r="S61" s="134">
        <v>6.5</v>
      </c>
      <c r="T61" s="134">
        <v>3.7</v>
      </c>
      <c r="U61" s="134" t="s">
        <v>372</v>
      </c>
      <c r="V61" s="134">
        <v>5.3</v>
      </c>
      <c r="W61" s="134" t="s">
        <v>372</v>
      </c>
      <c r="X61" s="135">
        <v>2.1</v>
      </c>
    </row>
    <row r="62" spans="1:24" x14ac:dyDescent="0.35">
      <c r="C62" s="164" t="s">
        <v>311</v>
      </c>
      <c r="D62" s="129" t="s">
        <v>302</v>
      </c>
      <c r="E62" s="130">
        <v>7.3</v>
      </c>
      <c r="F62" s="130">
        <v>6</v>
      </c>
      <c r="G62" s="130">
        <v>6.4</v>
      </c>
      <c r="H62" s="130">
        <v>6.1</v>
      </c>
      <c r="I62" s="130">
        <v>6</v>
      </c>
      <c r="J62" s="130">
        <v>5.4</v>
      </c>
      <c r="K62" s="130">
        <v>6.9</v>
      </c>
      <c r="L62" s="130">
        <v>6.1</v>
      </c>
      <c r="M62" s="130">
        <v>6.4</v>
      </c>
      <c r="N62" s="130">
        <v>6.4</v>
      </c>
      <c r="O62" s="130">
        <v>6.9</v>
      </c>
      <c r="P62" s="130">
        <v>6.1</v>
      </c>
      <c r="Q62" s="130">
        <v>5.4</v>
      </c>
      <c r="R62" s="130">
        <v>6.8</v>
      </c>
      <c r="S62" s="130">
        <v>7.1</v>
      </c>
      <c r="T62" s="130">
        <v>6.9</v>
      </c>
      <c r="U62" s="130">
        <v>5.6</v>
      </c>
      <c r="V62" s="130">
        <v>6.5</v>
      </c>
      <c r="W62" s="130">
        <v>6.3</v>
      </c>
      <c r="X62" s="131">
        <v>5.0999999999999996</v>
      </c>
    </row>
    <row r="63" spans="1:24" x14ac:dyDescent="0.35">
      <c r="C63" s="165"/>
      <c r="D63" s="129" t="s">
        <v>437</v>
      </c>
      <c r="E63" s="130">
        <v>7.2</v>
      </c>
      <c r="F63" s="130">
        <v>5.4</v>
      </c>
      <c r="G63" s="130">
        <v>6.1</v>
      </c>
      <c r="H63" s="130">
        <v>5.8</v>
      </c>
      <c r="I63" s="130">
        <v>5.9</v>
      </c>
      <c r="J63" s="130">
        <v>4.2</v>
      </c>
      <c r="K63" s="130">
        <v>6.7</v>
      </c>
      <c r="L63" s="130">
        <v>6</v>
      </c>
      <c r="M63" s="130">
        <v>6.7</v>
      </c>
      <c r="N63" s="130">
        <v>6.1</v>
      </c>
      <c r="O63" s="130">
        <v>6.4</v>
      </c>
      <c r="P63" s="130">
        <v>5.9</v>
      </c>
      <c r="Q63" s="130">
        <v>4.9000000000000004</v>
      </c>
      <c r="R63" s="130">
        <v>6.9</v>
      </c>
      <c r="S63" s="130">
        <v>6.6</v>
      </c>
      <c r="T63" s="130">
        <v>6.7</v>
      </c>
      <c r="U63" s="130" t="s">
        <v>372</v>
      </c>
      <c r="V63" s="130">
        <v>6.6</v>
      </c>
      <c r="W63" s="130">
        <v>7.1</v>
      </c>
      <c r="X63" s="131">
        <v>5.5</v>
      </c>
    </row>
    <row r="64" spans="1:24" x14ac:dyDescent="0.35">
      <c r="C64" s="165"/>
      <c r="D64" s="129" t="s">
        <v>438</v>
      </c>
      <c r="E64" s="130">
        <v>7.5</v>
      </c>
      <c r="F64" s="130">
        <v>6.6</v>
      </c>
      <c r="G64" s="130">
        <v>6.7</v>
      </c>
      <c r="H64" s="130">
        <v>6.8</v>
      </c>
      <c r="I64" s="130">
        <v>6</v>
      </c>
      <c r="J64" s="130">
        <v>6.6</v>
      </c>
      <c r="K64" s="130">
        <v>7</v>
      </c>
      <c r="L64" s="130">
        <v>6.4</v>
      </c>
      <c r="M64" s="130">
        <v>6.3</v>
      </c>
      <c r="N64" s="130">
        <v>6.6</v>
      </c>
      <c r="O64" s="130">
        <v>7.2</v>
      </c>
      <c r="P64" s="130">
        <v>6.7</v>
      </c>
      <c r="Q64" s="130">
        <v>5.9</v>
      </c>
      <c r="R64" s="130">
        <v>6.7</v>
      </c>
      <c r="S64" s="130">
        <v>7.5</v>
      </c>
      <c r="T64" s="130">
        <v>7.2</v>
      </c>
      <c r="U64" s="130" t="s">
        <v>372</v>
      </c>
      <c r="V64" s="130">
        <v>6.5</v>
      </c>
      <c r="W64" s="130">
        <v>6</v>
      </c>
      <c r="X64" s="131">
        <v>5.0999999999999996</v>
      </c>
    </row>
    <row r="65" spans="3:24" x14ac:dyDescent="0.35">
      <c r="C65" s="166" t="s">
        <v>207</v>
      </c>
      <c r="D65" s="129" t="s">
        <v>302</v>
      </c>
      <c r="E65" s="130">
        <v>7.4</v>
      </c>
      <c r="F65" s="130">
        <v>6.1</v>
      </c>
      <c r="G65" s="130">
        <v>6.5</v>
      </c>
      <c r="H65" s="130">
        <v>6.7</v>
      </c>
      <c r="I65" s="130">
        <v>5.8</v>
      </c>
      <c r="J65" s="130">
        <v>5.4</v>
      </c>
      <c r="K65" s="130">
        <v>6.7</v>
      </c>
      <c r="L65" s="130">
        <v>6.1</v>
      </c>
      <c r="M65" s="130">
        <v>6.4</v>
      </c>
      <c r="N65" s="130">
        <v>6.1</v>
      </c>
      <c r="O65" s="130">
        <v>6.8</v>
      </c>
      <c r="P65" s="130">
        <v>5.7</v>
      </c>
      <c r="Q65" s="130">
        <v>5.6</v>
      </c>
      <c r="R65" s="130">
        <v>6.7</v>
      </c>
      <c r="S65" s="130">
        <v>6.8</v>
      </c>
      <c r="T65" s="130">
        <v>7</v>
      </c>
      <c r="U65" s="130">
        <v>5.8</v>
      </c>
      <c r="V65" s="130">
        <v>6.6</v>
      </c>
      <c r="W65" s="130">
        <v>6.7</v>
      </c>
      <c r="X65" s="131">
        <v>5.5</v>
      </c>
    </row>
    <row r="66" spans="3:24" x14ac:dyDescent="0.35">
      <c r="C66" s="166"/>
      <c r="D66" s="129" t="s">
        <v>437</v>
      </c>
      <c r="E66" s="130">
        <v>7.3</v>
      </c>
      <c r="F66" s="130">
        <v>5.4</v>
      </c>
      <c r="G66" s="130">
        <v>6.3</v>
      </c>
      <c r="H66" s="130" t="s">
        <v>372</v>
      </c>
      <c r="I66" s="130">
        <v>5.8</v>
      </c>
      <c r="J66" s="130">
        <v>4</v>
      </c>
      <c r="K66" s="130">
        <v>6.8</v>
      </c>
      <c r="L66" s="130">
        <v>5.6</v>
      </c>
      <c r="M66" s="130">
        <v>6.7</v>
      </c>
      <c r="N66" s="130">
        <v>6.1</v>
      </c>
      <c r="O66" s="130" t="s">
        <v>372</v>
      </c>
      <c r="P66" s="130">
        <v>5.4</v>
      </c>
      <c r="Q66" s="130">
        <v>5</v>
      </c>
      <c r="R66" s="130">
        <v>6.9</v>
      </c>
      <c r="S66" s="130">
        <v>6.5</v>
      </c>
      <c r="T66" s="130">
        <v>6.9</v>
      </c>
      <c r="U66" s="130" t="s">
        <v>372</v>
      </c>
      <c r="V66" s="130">
        <v>6.7</v>
      </c>
      <c r="W66" s="130" t="s">
        <v>372</v>
      </c>
      <c r="X66" s="131">
        <v>6</v>
      </c>
    </row>
    <row r="67" spans="3:24" x14ac:dyDescent="0.35">
      <c r="C67" s="166"/>
      <c r="D67" s="129" t="s">
        <v>438</v>
      </c>
      <c r="E67" s="130">
        <v>7.6</v>
      </c>
      <c r="F67" s="130">
        <v>6.7</v>
      </c>
      <c r="G67" s="130">
        <v>6.6</v>
      </c>
      <c r="H67" s="130" t="s">
        <v>372</v>
      </c>
      <c r="I67" s="130">
        <v>5.9</v>
      </c>
      <c r="J67" s="130">
        <v>6.5</v>
      </c>
      <c r="K67" s="130">
        <v>6.7</v>
      </c>
      <c r="L67" s="130">
        <v>6.6</v>
      </c>
      <c r="M67" s="130">
        <v>6.2</v>
      </c>
      <c r="N67" s="130">
        <v>6.1</v>
      </c>
      <c r="O67" s="130" t="s">
        <v>372</v>
      </c>
      <c r="P67" s="130">
        <v>6.2</v>
      </c>
      <c r="Q67" s="130">
        <v>6.1</v>
      </c>
      <c r="R67" s="130">
        <v>6.5</v>
      </c>
      <c r="S67" s="130">
        <v>7</v>
      </c>
      <c r="T67" s="130">
        <v>7.1</v>
      </c>
      <c r="U67" s="130" t="s">
        <v>372</v>
      </c>
      <c r="V67" s="130">
        <v>6.8</v>
      </c>
      <c r="W67" s="130" t="s">
        <v>372</v>
      </c>
      <c r="X67" s="131">
        <v>5.3</v>
      </c>
    </row>
    <row r="68" spans="3:24" x14ac:dyDescent="0.35">
      <c r="C68" s="166" t="s">
        <v>206</v>
      </c>
      <c r="D68" s="129" t="s">
        <v>302</v>
      </c>
      <c r="E68" s="130">
        <v>7.3</v>
      </c>
      <c r="F68" s="130">
        <v>5.9</v>
      </c>
      <c r="G68" s="130">
        <v>6.4</v>
      </c>
      <c r="H68" s="130">
        <v>5.6</v>
      </c>
      <c r="I68" s="130">
        <v>6.1</v>
      </c>
      <c r="J68" s="130">
        <v>5.5</v>
      </c>
      <c r="K68" s="130">
        <v>7</v>
      </c>
      <c r="L68" s="130">
        <v>6.2</v>
      </c>
      <c r="M68" s="130">
        <v>6.5</v>
      </c>
      <c r="N68" s="130">
        <v>6.6</v>
      </c>
      <c r="O68" s="130">
        <v>7</v>
      </c>
      <c r="P68" s="130">
        <v>6.6</v>
      </c>
      <c r="Q68" s="130">
        <v>5.2</v>
      </c>
      <c r="R68" s="130">
        <v>7</v>
      </c>
      <c r="S68" s="130">
        <v>7.4</v>
      </c>
      <c r="T68" s="130">
        <v>6.9</v>
      </c>
      <c r="U68" s="130">
        <v>5.3</v>
      </c>
      <c r="V68" s="130">
        <v>6.3</v>
      </c>
      <c r="W68" s="130">
        <v>5.8</v>
      </c>
      <c r="X68" s="131">
        <v>4.7</v>
      </c>
    </row>
    <row r="69" spans="3:24" x14ac:dyDescent="0.35">
      <c r="C69" s="166"/>
      <c r="D69" s="129" t="s">
        <v>437</v>
      </c>
      <c r="E69" s="130">
        <v>7.1</v>
      </c>
      <c r="F69" s="130">
        <v>5.5</v>
      </c>
      <c r="G69" s="130">
        <v>6</v>
      </c>
      <c r="H69" s="130" t="s">
        <v>372</v>
      </c>
      <c r="I69" s="130">
        <v>6.1</v>
      </c>
      <c r="J69" s="130">
        <v>4.4000000000000004</v>
      </c>
      <c r="K69" s="130">
        <v>6.7</v>
      </c>
      <c r="L69" s="130">
        <v>6.5</v>
      </c>
      <c r="M69" s="130">
        <v>6.8</v>
      </c>
      <c r="N69" s="130">
        <v>6.1</v>
      </c>
      <c r="O69" s="130" t="s">
        <v>372</v>
      </c>
      <c r="P69" s="130">
        <v>6.4</v>
      </c>
      <c r="Q69" s="130">
        <v>4.8</v>
      </c>
      <c r="R69" s="130">
        <v>7</v>
      </c>
      <c r="S69" s="130">
        <v>6.7</v>
      </c>
      <c r="T69" s="130">
        <v>6.5</v>
      </c>
      <c r="U69" s="130" t="s">
        <v>372</v>
      </c>
      <c r="V69" s="130">
        <v>6.5</v>
      </c>
      <c r="W69" s="130" t="s">
        <v>372</v>
      </c>
      <c r="X69" s="131">
        <v>5</v>
      </c>
    </row>
    <row r="70" spans="3:24" x14ac:dyDescent="0.35">
      <c r="C70" s="166"/>
      <c r="D70" s="129" t="s">
        <v>438</v>
      </c>
      <c r="E70" s="130">
        <v>7.4</v>
      </c>
      <c r="F70" s="130">
        <v>6.4</v>
      </c>
      <c r="G70" s="130">
        <v>6.8</v>
      </c>
      <c r="H70" s="130" t="s">
        <v>372</v>
      </c>
      <c r="I70" s="130">
        <v>6.2</v>
      </c>
      <c r="J70" s="130">
        <v>6.7</v>
      </c>
      <c r="K70" s="130">
        <v>7.4</v>
      </c>
      <c r="L70" s="130">
        <v>6.3</v>
      </c>
      <c r="M70" s="130">
        <v>6.3</v>
      </c>
      <c r="N70" s="130">
        <v>7</v>
      </c>
      <c r="O70" s="130" t="s">
        <v>372</v>
      </c>
      <c r="P70" s="130">
        <v>7.1</v>
      </c>
      <c r="Q70" s="130">
        <v>5.7</v>
      </c>
      <c r="R70" s="130">
        <v>7</v>
      </c>
      <c r="S70" s="130">
        <v>8</v>
      </c>
      <c r="T70" s="130">
        <v>7.3</v>
      </c>
      <c r="U70" s="130" t="s">
        <v>372</v>
      </c>
      <c r="V70" s="130">
        <v>6.2</v>
      </c>
      <c r="W70" s="130" t="s">
        <v>372</v>
      </c>
      <c r="X70" s="131">
        <v>4.8</v>
      </c>
    </row>
    <row r="71" spans="3:24" x14ac:dyDescent="0.35">
      <c r="C71" s="163" t="s">
        <v>280</v>
      </c>
      <c r="D71" s="133" t="s">
        <v>302</v>
      </c>
      <c r="E71" s="134">
        <v>5.2</v>
      </c>
      <c r="F71" s="134">
        <v>4.0999999999999996</v>
      </c>
      <c r="G71" s="134">
        <v>4.7</v>
      </c>
      <c r="H71" s="134">
        <v>4.9000000000000004</v>
      </c>
      <c r="I71" s="134">
        <v>5.6</v>
      </c>
      <c r="J71" s="134">
        <v>2.2999999999999998</v>
      </c>
      <c r="K71" s="134">
        <v>5.4</v>
      </c>
      <c r="L71" s="134">
        <v>4.5999999999999996</v>
      </c>
      <c r="M71" s="134">
        <v>4.8</v>
      </c>
      <c r="N71" s="134">
        <v>5.4</v>
      </c>
      <c r="O71" s="134">
        <v>4.8</v>
      </c>
      <c r="P71" s="134">
        <v>4.3</v>
      </c>
      <c r="Q71" s="134">
        <v>4.0999999999999996</v>
      </c>
      <c r="R71" s="134">
        <v>4.3</v>
      </c>
      <c r="S71" s="134">
        <v>3.4</v>
      </c>
      <c r="T71" s="134">
        <v>4.0999999999999996</v>
      </c>
      <c r="U71" s="134">
        <v>3.8</v>
      </c>
      <c r="V71" s="134">
        <v>3.3</v>
      </c>
      <c r="W71" s="134">
        <v>4.0999999999999996</v>
      </c>
      <c r="X71" s="135">
        <v>3.9</v>
      </c>
    </row>
    <row r="72" spans="3:24" x14ac:dyDescent="0.35">
      <c r="C72" s="167"/>
      <c r="D72" s="133" t="s">
        <v>437</v>
      </c>
      <c r="E72" s="134">
        <v>5.0999999999999996</v>
      </c>
      <c r="F72" s="134">
        <v>3.6</v>
      </c>
      <c r="G72" s="134">
        <v>4.5</v>
      </c>
      <c r="H72" s="134">
        <v>3.8</v>
      </c>
      <c r="I72" s="134">
        <v>4.8</v>
      </c>
      <c r="J72" s="134">
        <v>2.2000000000000002</v>
      </c>
      <c r="K72" s="134">
        <v>5.3</v>
      </c>
      <c r="L72" s="134">
        <v>5.3</v>
      </c>
      <c r="M72" s="134">
        <v>5</v>
      </c>
      <c r="N72" s="134">
        <v>4.5</v>
      </c>
      <c r="O72" s="134">
        <v>3.5</v>
      </c>
      <c r="P72" s="134">
        <v>4.5</v>
      </c>
      <c r="Q72" s="134">
        <v>3.9</v>
      </c>
      <c r="R72" s="134">
        <v>4.3</v>
      </c>
      <c r="S72" s="134">
        <v>3</v>
      </c>
      <c r="T72" s="134">
        <v>3.7</v>
      </c>
      <c r="U72" s="134" t="s">
        <v>372</v>
      </c>
      <c r="V72" s="134">
        <v>3.2</v>
      </c>
      <c r="W72" s="134">
        <v>3.8</v>
      </c>
      <c r="X72" s="135">
        <v>3.3</v>
      </c>
    </row>
    <row r="73" spans="3:24" x14ac:dyDescent="0.35">
      <c r="C73" s="167"/>
      <c r="D73" s="133" t="s">
        <v>438</v>
      </c>
      <c r="E73" s="134">
        <v>5.5</v>
      </c>
      <c r="F73" s="134">
        <v>4.7</v>
      </c>
      <c r="G73" s="134">
        <v>4.7</v>
      </c>
      <c r="H73" s="134">
        <v>5.6</v>
      </c>
      <c r="I73" s="134">
        <v>6.9</v>
      </c>
      <c r="J73" s="134">
        <v>2.7</v>
      </c>
      <c r="K73" s="134">
        <v>5.4</v>
      </c>
      <c r="L73" s="134">
        <v>4.3</v>
      </c>
      <c r="M73" s="134">
        <v>4.8</v>
      </c>
      <c r="N73" s="134">
        <v>6.1</v>
      </c>
      <c r="O73" s="134">
        <v>5.6</v>
      </c>
      <c r="P73" s="134">
        <v>4.5999999999999996</v>
      </c>
      <c r="Q73" s="134">
        <v>4.2</v>
      </c>
      <c r="R73" s="134">
        <v>4.4000000000000004</v>
      </c>
      <c r="S73" s="134">
        <v>3.7</v>
      </c>
      <c r="T73" s="134">
        <v>4.5999999999999996</v>
      </c>
      <c r="U73" s="134" t="s">
        <v>372</v>
      </c>
      <c r="V73" s="134">
        <v>4</v>
      </c>
      <c r="W73" s="134">
        <v>4.8</v>
      </c>
      <c r="X73" s="135">
        <v>4.2</v>
      </c>
    </row>
    <row r="74" spans="3:24" x14ac:dyDescent="0.35">
      <c r="C74" s="162" t="s">
        <v>209</v>
      </c>
      <c r="D74" s="133" t="s">
        <v>302</v>
      </c>
      <c r="E74" s="134">
        <v>5</v>
      </c>
      <c r="F74" s="134">
        <v>4.4000000000000004</v>
      </c>
      <c r="G74" s="134">
        <v>4.4000000000000004</v>
      </c>
      <c r="H74" s="134">
        <v>4.7</v>
      </c>
      <c r="I74" s="134">
        <v>5.5</v>
      </c>
      <c r="J74" s="134">
        <v>2.4</v>
      </c>
      <c r="K74" s="134">
        <v>5</v>
      </c>
      <c r="L74" s="134">
        <v>4.2</v>
      </c>
      <c r="M74" s="134">
        <v>4.7</v>
      </c>
      <c r="N74" s="134">
        <v>5.4</v>
      </c>
      <c r="O74" s="134">
        <v>4.9000000000000004</v>
      </c>
      <c r="P74" s="134">
        <v>4</v>
      </c>
      <c r="Q74" s="134">
        <v>4.0999999999999996</v>
      </c>
      <c r="R74" s="134">
        <v>3.7</v>
      </c>
      <c r="S74" s="134">
        <v>3</v>
      </c>
      <c r="T74" s="134">
        <v>4.5999999999999996</v>
      </c>
      <c r="U74" s="134">
        <v>4.3</v>
      </c>
      <c r="V74" s="134">
        <v>3.2</v>
      </c>
      <c r="W74" s="134">
        <v>3.7</v>
      </c>
      <c r="X74" s="135">
        <v>4.3</v>
      </c>
    </row>
    <row r="75" spans="3:24" x14ac:dyDescent="0.35">
      <c r="C75" s="162"/>
      <c r="D75" s="133" t="s">
        <v>437</v>
      </c>
      <c r="E75" s="134">
        <v>4.5999999999999996</v>
      </c>
      <c r="F75" s="134">
        <v>4.0999999999999996</v>
      </c>
      <c r="G75" s="134">
        <v>4.4000000000000004</v>
      </c>
      <c r="H75" s="134" t="s">
        <v>372</v>
      </c>
      <c r="I75" s="134">
        <v>4.4000000000000004</v>
      </c>
      <c r="J75" s="134">
        <v>2.5</v>
      </c>
      <c r="K75" s="134">
        <v>5</v>
      </c>
      <c r="L75" s="134">
        <v>4.8</v>
      </c>
      <c r="M75" s="134">
        <v>4.8</v>
      </c>
      <c r="N75" s="134">
        <v>4.3</v>
      </c>
      <c r="O75" s="134" t="s">
        <v>372</v>
      </c>
      <c r="P75" s="134">
        <v>4.4000000000000004</v>
      </c>
      <c r="Q75" s="134">
        <v>3.9</v>
      </c>
      <c r="R75" s="134">
        <v>3.5</v>
      </c>
      <c r="S75" s="134">
        <v>2.7</v>
      </c>
      <c r="T75" s="134">
        <v>4.3</v>
      </c>
      <c r="U75" s="134" t="s">
        <v>372</v>
      </c>
      <c r="V75" s="134">
        <v>3.2</v>
      </c>
      <c r="W75" s="134" t="s">
        <v>372</v>
      </c>
      <c r="X75" s="135">
        <v>3.7</v>
      </c>
    </row>
    <row r="76" spans="3:24" x14ac:dyDescent="0.35">
      <c r="C76" s="162"/>
      <c r="D76" s="133" t="s">
        <v>438</v>
      </c>
      <c r="E76" s="134">
        <v>5.3</v>
      </c>
      <c r="F76" s="134">
        <v>4.9000000000000004</v>
      </c>
      <c r="G76" s="134">
        <v>4.3</v>
      </c>
      <c r="H76" s="134" t="s">
        <v>372</v>
      </c>
      <c r="I76" s="134">
        <v>7.1</v>
      </c>
      <c r="J76" s="134">
        <v>2.4</v>
      </c>
      <c r="K76" s="134">
        <v>4.8</v>
      </c>
      <c r="L76" s="134">
        <v>3.9</v>
      </c>
      <c r="M76" s="134">
        <v>4.8</v>
      </c>
      <c r="N76" s="134">
        <v>6.2</v>
      </c>
      <c r="O76" s="134" t="s">
        <v>372</v>
      </c>
      <c r="P76" s="134">
        <v>4.3</v>
      </c>
      <c r="Q76" s="134">
        <v>4.3</v>
      </c>
      <c r="R76" s="134">
        <v>4</v>
      </c>
      <c r="S76" s="134">
        <v>3.3</v>
      </c>
      <c r="T76" s="134">
        <v>4.9000000000000004</v>
      </c>
      <c r="U76" s="134" t="s">
        <v>372</v>
      </c>
      <c r="V76" s="134">
        <v>3.6</v>
      </c>
      <c r="W76" s="134" t="s">
        <v>372</v>
      </c>
      <c r="X76" s="135">
        <v>5</v>
      </c>
    </row>
    <row r="77" spans="3:24" x14ac:dyDescent="0.35">
      <c r="C77" s="162" t="s">
        <v>210</v>
      </c>
      <c r="D77" s="133" t="s">
        <v>302</v>
      </c>
      <c r="E77" s="134">
        <v>5.5</v>
      </c>
      <c r="F77" s="134">
        <v>3.8</v>
      </c>
      <c r="G77" s="134">
        <v>5</v>
      </c>
      <c r="H77" s="134">
        <v>5.0999999999999996</v>
      </c>
      <c r="I77" s="134">
        <v>5.7</v>
      </c>
      <c r="J77" s="134">
        <v>2.2999999999999998</v>
      </c>
      <c r="K77" s="134">
        <v>5.9</v>
      </c>
      <c r="L77" s="134">
        <v>5</v>
      </c>
      <c r="M77" s="134">
        <v>4.9000000000000004</v>
      </c>
      <c r="N77" s="134">
        <v>5.5</v>
      </c>
      <c r="O77" s="134">
        <v>4.8</v>
      </c>
      <c r="P77" s="134">
        <v>4.5999999999999996</v>
      </c>
      <c r="Q77" s="134">
        <v>4.2</v>
      </c>
      <c r="R77" s="134">
        <v>5</v>
      </c>
      <c r="S77" s="134">
        <v>3.7</v>
      </c>
      <c r="T77" s="134">
        <v>3.6</v>
      </c>
      <c r="U77" s="134">
        <v>3.3</v>
      </c>
      <c r="V77" s="134">
        <v>3.4</v>
      </c>
      <c r="W77" s="134">
        <v>4.5</v>
      </c>
      <c r="X77" s="135">
        <v>3.3</v>
      </c>
    </row>
    <row r="78" spans="3:24" x14ac:dyDescent="0.35">
      <c r="C78" s="162"/>
      <c r="D78" s="133" t="s">
        <v>437</v>
      </c>
      <c r="E78" s="134">
        <v>5.6</v>
      </c>
      <c r="F78" s="134">
        <v>3.2</v>
      </c>
      <c r="G78" s="134">
        <v>4.7</v>
      </c>
      <c r="H78" s="134" t="s">
        <v>372</v>
      </c>
      <c r="I78" s="134">
        <v>5.0999999999999996</v>
      </c>
      <c r="J78" s="134">
        <v>1.8</v>
      </c>
      <c r="K78" s="134">
        <v>5.6</v>
      </c>
      <c r="L78" s="134">
        <v>5.8</v>
      </c>
      <c r="M78" s="134">
        <v>5.2</v>
      </c>
      <c r="N78" s="134">
        <v>4.5999999999999996</v>
      </c>
      <c r="O78" s="134" t="s">
        <v>372</v>
      </c>
      <c r="P78" s="134">
        <v>4.7</v>
      </c>
      <c r="Q78" s="134">
        <v>3.9</v>
      </c>
      <c r="R78" s="134">
        <v>5.2</v>
      </c>
      <c r="S78" s="134">
        <v>3.3</v>
      </c>
      <c r="T78" s="134">
        <v>3.1</v>
      </c>
      <c r="U78" s="134" t="s">
        <v>372</v>
      </c>
      <c r="V78" s="134">
        <v>3.3</v>
      </c>
      <c r="W78" s="134" t="s">
        <v>372</v>
      </c>
      <c r="X78" s="135">
        <v>3</v>
      </c>
    </row>
    <row r="79" spans="3:24" x14ac:dyDescent="0.35">
      <c r="C79" s="162"/>
      <c r="D79" s="133" t="s">
        <v>438</v>
      </c>
      <c r="E79" s="134">
        <v>5.6</v>
      </c>
      <c r="F79" s="134">
        <v>4.5</v>
      </c>
      <c r="G79" s="134">
        <v>5.3</v>
      </c>
      <c r="H79" s="134" t="s">
        <v>372</v>
      </c>
      <c r="I79" s="134">
        <v>6.7</v>
      </c>
      <c r="J79" s="134">
        <v>2.9</v>
      </c>
      <c r="K79" s="134">
        <v>6.1</v>
      </c>
      <c r="L79" s="134">
        <v>4.7</v>
      </c>
      <c r="M79" s="134">
        <v>4.8</v>
      </c>
      <c r="N79" s="134">
        <v>6.1</v>
      </c>
      <c r="O79" s="134" t="s">
        <v>372</v>
      </c>
      <c r="P79" s="134">
        <v>5</v>
      </c>
      <c r="Q79" s="134">
        <v>4.0999999999999996</v>
      </c>
      <c r="R79" s="134">
        <v>4.8</v>
      </c>
      <c r="S79" s="134">
        <v>4</v>
      </c>
      <c r="T79" s="134">
        <v>4.2</v>
      </c>
      <c r="U79" s="134" t="s">
        <v>372</v>
      </c>
      <c r="V79" s="134">
        <v>4.4000000000000004</v>
      </c>
      <c r="W79" s="134" t="s">
        <v>372</v>
      </c>
      <c r="X79" s="135">
        <v>3.3</v>
      </c>
    </row>
    <row r="80" spans="3:24" x14ac:dyDescent="0.35">
      <c r="C80" s="164" t="s">
        <v>281</v>
      </c>
      <c r="D80" s="129" t="s">
        <v>302</v>
      </c>
      <c r="E80" s="130">
        <v>6.9</v>
      </c>
      <c r="F80" s="130">
        <v>4.9000000000000004</v>
      </c>
      <c r="G80" s="130">
        <v>5.8</v>
      </c>
      <c r="H80" s="130">
        <v>5.5</v>
      </c>
      <c r="I80" s="130">
        <v>5.8</v>
      </c>
      <c r="J80" s="130">
        <v>4.5</v>
      </c>
      <c r="K80" s="130">
        <v>6</v>
      </c>
      <c r="L80" s="130">
        <v>5.4</v>
      </c>
      <c r="M80" s="130">
        <v>5.3</v>
      </c>
      <c r="N80" s="130">
        <v>5.9</v>
      </c>
      <c r="O80" s="130">
        <v>4.2</v>
      </c>
      <c r="P80" s="130">
        <v>4.4000000000000004</v>
      </c>
      <c r="Q80" s="130">
        <v>4.8</v>
      </c>
      <c r="R80" s="130">
        <v>6.1</v>
      </c>
      <c r="S80" s="130">
        <v>5.9</v>
      </c>
      <c r="T80" s="130">
        <v>6</v>
      </c>
      <c r="U80" s="130">
        <v>4</v>
      </c>
      <c r="V80" s="130">
        <v>5.4</v>
      </c>
      <c r="W80" s="130">
        <v>4.8</v>
      </c>
      <c r="X80" s="131">
        <v>3.8</v>
      </c>
    </row>
    <row r="81" spans="3:24" x14ac:dyDescent="0.35">
      <c r="C81" s="165"/>
      <c r="D81" s="129" t="s">
        <v>437</v>
      </c>
      <c r="E81" s="130">
        <v>7.1</v>
      </c>
      <c r="F81" s="130">
        <v>4.4000000000000004</v>
      </c>
      <c r="G81" s="130">
        <v>5.7</v>
      </c>
      <c r="H81" s="130">
        <v>6.1</v>
      </c>
      <c r="I81" s="130">
        <v>5.8</v>
      </c>
      <c r="J81" s="130">
        <v>4.3</v>
      </c>
      <c r="K81" s="130">
        <v>5.6</v>
      </c>
      <c r="L81" s="130">
        <v>4.7</v>
      </c>
      <c r="M81" s="130">
        <v>5.5</v>
      </c>
      <c r="N81" s="130">
        <v>5.9</v>
      </c>
      <c r="O81" s="130">
        <v>3.1</v>
      </c>
      <c r="P81" s="130">
        <v>4.0999999999999996</v>
      </c>
      <c r="Q81" s="130">
        <v>4.9000000000000004</v>
      </c>
      <c r="R81" s="130">
        <v>5.9</v>
      </c>
      <c r="S81" s="130">
        <v>5.5</v>
      </c>
      <c r="T81" s="130">
        <v>6.1</v>
      </c>
      <c r="U81" s="130" t="s">
        <v>372</v>
      </c>
      <c r="V81" s="130">
        <v>5.4</v>
      </c>
      <c r="W81" s="130">
        <v>6.3</v>
      </c>
      <c r="X81" s="131">
        <v>3.5</v>
      </c>
    </row>
    <row r="82" spans="3:24" x14ac:dyDescent="0.35">
      <c r="C82" s="165"/>
      <c r="D82" s="129" t="s">
        <v>438</v>
      </c>
      <c r="E82" s="130">
        <v>7</v>
      </c>
      <c r="F82" s="130">
        <v>5.5</v>
      </c>
      <c r="G82" s="130">
        <v>5.9</v>
      </c>
      <c r="H82" s="130">
        <v>5.3</v>
      </c>
      <c r="I82" s="130">
        <v>5.9</v>
      </c>
      <c r="J82" s="130">
        <v>4.4000000000000004</v>
      </c>
      <c r="K82" s="130">
        <v>6.4</v>
      </c>
      <c r="L82" s="130">
        <v>5.7</v>
      </c>
      <c r="M82" s="130">
        <v>5.0999999999999996</v>
      </c>
      <c r="N82" s="130">
        <v>5.9</v>
      </c>
      <c r="O82" s="130">
        <v>4.9000000000000004</v>
      </c>
      <c r="P82" s="130">
        <v>5.3</v>
      </c>
      <c r="Q82" s="130">
        <v>4.9000000000000004</v>
      </c>
      <c r="R82" s="130">
        <v>6.3</v>
      </c>
      <c r="S82" s="130">
        <v>6.2</v>
      </c>
      <c r="T82" s="130">
        <v>6</v>
      </c>
      <c r="U82" s="130" t="s">
        <v>372</v>
      </c>
      <c r="V82" s="130">
        <v>5.5</v>
      </c>
      <c r="W82" s="130">
        <v>4.3</v>
      </c>
      <c r="X82" s="131">
        <v>4.2</v>
      </c>
    </row>
    <row r="83" spans="3:24" x14ac:dyDescent="0.35">
      <c r="C83" s="166" t="s">
        <v>211</v>
      </c>
      <c r="D83" s="129" t="s">
        <v>302</v>
      </c>
      <c r="E83" s="130">
        <v>6.9</v>
      </c>
      <c r="F83" s="130">
        <v>4.9000000000000004</v>
      </c>
      <c r="G83" s="130">
        <v>5.9</v>
      </c>
      <c r="H83" s="130">
        <v>5.6</v>
      </c>
      <c r="I83" s="130">
        <v>5.8</v>
      </c>
      <c r="J83" s="130">
        <v>4</v>
      </c>
      <c r="K83" s="130">
        <v>5.9</v>
      </c>
      <c r="L83" s="130">
        <v>5.0999999999999996</v>
      </c>
      <c r="M83" s="130">
        <v>5.2</v>
      </c>
      <c r="N83" s="130">
        <v>5.8</v>
      </c>
      <c r="O83" s="130">
        <v>4.3</v>
      </c>
      <c r="P83" s="130">
        <v>4.0999999999999996</v>
      </c>
      <c r="Q83" s="130">
        <v>4.7</v>
      </c>
      <c r="R83" s="130">
        <v>6.2</v>
      </c>
      <c r="S83" s="130">
        <v>6</v>
      </c>
      <c r="T83" s="130">
        <v>5.9</v>
      </c>
      <c r="U83" s="130">
        <v>3.6</v>
      </c>
      <c r="V83" s="130">
        <v>5.4</v>
      </c>
      <c r="W83" s="130">
        <v>4.2</v>
      </c>
      <c r="X83" s="131">
        <v>3.6</v>
      </c>
    </row>
    <row r="84" spans="3:24" x14ac:dyDescent="0.35">
      <c r="C84" s="166"/>
      <c r="D84" s="129" t="s">
        <v>437</v>
      </c>
      <c r="E84" s="130">
        <v>7.1</v>
      </c>
      <c r="F84" s="130">
        <v>4.5</v>
      </c>
      <c r="G84" s="130">
        <v>5.9</v>
      </c>
      <c r="H84" s="130" t="s">
        <v>372</v>
      </c>
      <c r="I84" s="130">
        <v>5.9</v>
      </c>
      <c r="J84" s="130">
        <v>3.5</v>
      </c>
      <c r="K84" s="130">
        <v>5.6</v>
      </c>
      <c r="L84" s="130">
        <v>4.5999999999999996</v>
      </c>
      <c r="M84" s="130">
        <v>5.4</v>
      </c>
      <c r="N84" s="130">
        <v>6.1</v>
      </c>
      <c r="O84" s="130" t="s">
        <v>372</v>
      </c>
      <c r="P84" s="130">
        <v>4.2</v>
      </c>
      <c r="Q84" s="130">
        <v>5.0999999999999996</v>
      </c>
      <c r="R84" s="130">
        <v>6.1</v>
      </c>
      <c r="S84" s="130">
        <v>5.5</v>
      </c>
      <c r="T84" s="130">
        <v>6</v>
      </c>
      <c r="U84" s="130" t="s">
        <v>372</v>
      </c>
      <c r="V84" s="130">
        <v>5.4</v>
      </c>
      <c r="W84" s="130" t="s">
        <v>372</v>
      </c>
      <c r="X84" s="131">
        <v>3.5</v>
      </c>
    </row>
    <row r="85" spans="3:24" x14ac:dyDescent="0.35">
      <c r="C85" s="166"/>
      <c r="D85" s="129" t="s">
        <v>438</v>
      </c>
      <c r="E85" s="130">
        <v>6.8</v>
      </c>
      <c r="F85" s="130">
        <v>5.5</v>
      </c>
      <c r="G85" s="130">
        <v>5.9</v>
      </c>
      <c r="H85" s="130" t="s">
        <v>372</v>
      </c>
      <c r="I85" s="130">
        <v>5.5</v>
      </c>
      <c r="J85" s="130">
        <v>4.0999999999999996</v>
      </c>
      <c r="K85" s="130">
        <v>6.3</v>
      </c>
      <c r="L85" s="130">
        <v>5.3</v>
      </c>
      <c r="M85" s="130">
        <v>5</v>
      </c>
      <c r="N85" s="130">
        <v>5.7</v>
      </c>
      <c r="O85" s="130" t="s">
        <v>372</v>
      </c>
      <c r="P85" s="130">
        <v>4.7</v>
      </c>
      <c r="Q85" s="130">
        <v>4.7</v>
      </c>
      <c r="R85" s="130">
        <v>6.3</v>
      </c>
      <c r="S85" s="130">
        <v>6.4</v>
      </c>
      <c r="T85" s="130">
        <v>5.9</v>
      </c>
      <c r="U85" s="130" t="s">
        <v>372</v>
      </c>
      <c r="V85" s="130">
        <v>5.7</v>
      </c>
      <c r="W85" s="130" t="s">
        <v>372</v>
      </c>
      <c r="X85" s="131">
        <v>3.8</v>
      </c>
    </row>
    <row r="86" spans="3:24" x14ac:dyDescent="0.35">
      <c r="C86" s="166" t="s">
        <v>212</v>
      </c>
      <c r="D86" s="129" t="s">
        <v>302</v>
      </c>
      <c r="E86" s="130">
        <v>7</v>
      </c>
      <c r="F86" s="130">
        <v>4.9000000000000004</v>
      </c>
      <c r="G86" s="130">
        <v>5.7</v>
      </c>
      <c r="H86" s="130">
        <v>5.3</v>
      </c>
      <c r="I86" s="130">
        <v>5.9</v>
      </c>
      <c r="J86" s="130">
        <v>5.0999999999999996</v>
      </c>
      <c r="K86" s="130">
        <v>6.1</v>
      </c>
      <c r="L86" s="130">
        <v>5.8</v>
      </c>
      <c r="M86" s="130">
        <v>5.3</v>
      </c>
      <c r="N86" s="130">
        <v>5.9</v>
      </c>
      <c r="O86" s="130">
        <v>4.2</v>
      </c>
      <c r="P86" s="130">
        <v>4.8</v>
      </c>
      <c r="Q86" s="130">
        <v>4.9000000000000004</v>
      </c>
      <c r="R86" s="130">
        <v>6</v>
      </c>
      <c r="S86" s="130">
        <v>5.8</v>
      </c>
      <c r="T86" s="130">
        <v>6.1</v>
      </c>
      <c r="U86" s="130">
        <v>4.3</v>
      </c>
      <c r="V86" s="130">
        <v>5.4</v>
      </c>
      <c r="W86" s="130">
        <v>5.4</v>
      </c>
      <c r="X86" s="131">
        <v>4</v>
      </c>
    </row>
    <row r="87" spans="3:24" x14ac:dyDescent="0.35">
      <c r="C87" s="166"/>
      <c r="D87" s="129" t="s">
        <v>437</v>
      </c>
      <c r="E87" s="130">
        <v>7</v>
      </c>
      <c r="F87" s="130">
        <v>4.2</v>
      </c>
      <c r="G87" s="130">
        <v>5.4</v>
      </c>
      <c r="H87" s="130" t="s">
        <v>372</v>
      </c>
      <c r="I87" s="130">
        <v>5.7</v>
      </c>
      <c r="J87" s="130">
        <v>5.0999999999999996</v>
      </c>
      <c r="K87" s="130">
        <v>5.6</v>
      </c>
      <c r="L87" s="130">
        <v>4.9000000000000004</v>
      </c>
      <c r="M87" s="130">
        <v>5.5</v>
      </c>
      <c r="N87" s="130">
        <v>5.7</v>
      </c>
      <c r="O87" s="130" t="s">
        <v>372</v>
      </c>
      <c r="P87" s="130">
        <v>4</v>
      </c>
      <c r="Q87" s="130">
        <v>4.7</v>
      </c>
      <c r="R87" s="130">
        <v>5.7</v>
      </c>
      <c r="S87" s="130">
        <v>5.5</v>
      </c>
      <c r="T87" s="130">
        <v>6.3</v>
      </c>
      <c r="U87" s="130" t="s">
        <v>372</v>
      </c>
      <c r="V87" s="130">
        <v>5.4</v>
      </c>
      <c r="W87" s="130" t="s">
        <v>372</v>
      </c>
      <c r="X87" s="131">
        <v>3.5</v>
      </c>
    </row>
    <row r="88" spans="3:24" x14ac:dyDescent="0.35">
      <c r="C88" s="166"/>
      <c r="D88" s="129" t="s">
        <v>438</v>
      </c>
      <c r="E88" s="130">
        <v>7.1</v>
      </c>
      <c r="F88" s="130">
        <v>5.6</v>
      </c>
      <c r="G88" s="130">
        <v>6</v>
      </c>
      <c r="H88" s="130" t="s">
        <v>372</v>
      </c>
      <c r="I88" s="130">
        <v>6.3</v>
      </c>
      <c r="J88" s="130">
        <v>4.7</v>
      </c>
      <c r="K88" s="130">
        <v>6.5</v>
      </c>
      <c r="L88" s="130">
        <v>6</v>
      </c>
      <c r="M88" s="130">
        <v>5.2</v>
      </c>
      <c r="N88" s="130">
        <v>6.1</v>
      </c>
      <c r="O88" s="130" t="s">
        <v>372</v>
      </c>
      <c r="P88" s="130">
        <v>5.8</v>
      </c>
      <c r="Q88" s="130">
        <v>5.0999999999999996</v>
      </c>
      <c r="R88" s="130">
        <v>6.4</v>
      </c>
      <c r="S88" s="130">
        <v>6</v>
      </c>
      <c r="T88" s="130">
        <v>6</v>
      </c>
      <c r="U88" s="130" t="s">
        <v>372</v>
      </c>
      <c r="V88" s="130">
        <v>5.2</v>
      </c>
      <c r="W88" s="130" t="s">
        <v>372</v>
      </c>
      <c r="X88" s="131">
        <v>4.5999999999999996</v>
      </c>
    </row>
    <row r="89" spans="3:24" x14ac:dyDescent="0.35">
      <c r="C89" s="163" t="s">
        <v>282</v>
      </c>
      <c r="D89" s="133" t="s">
        <v>302</v>
      </c>
      <c r="E89" s="134">
        <v>8.1999999999999993</v>
      </c>
      <c r="F89" s="134">
        <v>7.4</v>
      </c>
      <c r="G89" s="134">
        <v>8.1</v>
      </c>
      <c r="H89" s="134">
        <v>7.4</v>
      </c>
      <c r="I89" s="134">
        <v>8.1999999999999993</v>
      </c>
      <c r="J89" s="134">
        <v>6.5</v>
      </c>
      <c r="K89" s="134">
        <v>7.8</v>
      </c>
      <c r="L89" s="134">
        <v>7.5</v>
      </c>
      <c r="M89" s="134">
        <v>7.8</v>
      </c>
      <c r="N89" s="134">
        <v>8</v>
      </c>
      <c r="O89" s="134">
        <v>8.3000000000000007</v>
      </c>
      <c r="P89" s="134">
        <v>7.5</v>
      </c>
      <c r="Q89" s="134">
        <v>7.5</v>
      </c>
      <c r="R89" s="134">
        <v>8</v>
      </c>
      <c r="S89" s="134">
        <v>8.5</v>
      </c>
      <c r="T89" s="134">
        <v>8</v>
      </c>
      <c r="U89" s="134">
        <v>7.2</v>
      </c>
      <c r="V89" s="134">
        <v>7.5</v>
      </c>
      <c r="W89" s="134">
        <v>7.9</v>
      </c>
      <c r="X89" s="135">
        <v>6.8</v>
      </c>
    </row>
    <row r="90" spans="3:24" x14ac:dyDescent="0.35">
      <c r="C90" s="167"/>
      <c r="D90" s="133" t="s">
        <v>437</v>
      </c>
      <c r="E90" s="134">
        <v>8.1999999999999993</v>
      </c>
      <c r="F90" s="134">
        <v>6.8</v>
      </c>
      <c r="G90" s="134">
        <v>7.8</v>
      </c>
      <c r="H90" s="134">
        <v>6</v>
      </c>
      <c r="I90" s="134">
        <v>7.8</v>
      </c>
      <c r="J90" s="134">
        <v>6.2</v>
      </c>
      <c r="K90" s="134">
        <v>7.3</v>
      </c>
      <c r="L90" s="134">
        <v>6.6</v>
      </c>
      <c r="M90" s="134">
        <v>7.7</v>
      </c>
      <c r="N90" s="134">
        <v>7.5</v>
      </c>
      <c r="O90" s="134">
        <v>7.5</v>
      </c>
      <c r="P90" s="134">
        <v>7.9</v>
      </c>
      <c r="Q90" s="134">
        <v>7</v>
      </c>
      <c r="R90" s="134">
        <v>7.6</v>
      </c>
      <c r="S90" s="134">
        <v>7.6</v>
      </c>
      <c r="T90" s="134">
        <v>7.5</v>
      </c>
      <c r="U90" s="134" t="s">
        <v>372</v>
      </c>
      <c r="V90" s="134">
        <v>7.5</v>
      </c>
      <c r="W90" s="134">
        <v>7.4</v>
      </c>
      <c r="X90" s="135">
        <v>7.5</v>
      </c>
    </row>
    <row r="91" spans="3:24" x14ac:dyDescent="0.35">
      <c r="C91" s="167"/>
      <c r="D91" s="133" t="s">
        <v>438</v>
      </c>
      <c r="E91" s="134">
        <v>8.4</v>
      </c>
      <c r="F91" s="134">
        <v>8.1</v>
      </c>
      <c r="G91" s="134">
        <v>8.4</v>
      </c>
      <c r="H91" s="134">
        <v>8.5</v>
      </c>
      <c r="I91" s="134">
        <v>8.8000000000000007</v>
      </c>
      <c r="J91" s="134">
        <v>6.6</v>
      </c>
      <c r="K91" s="134">
        <v>8.1999999999999993</v>
      </c>
      <c r="L91" s="134">
        <v>8.1999999999999993</v>
      </c>
      <c r="M91" s="134">
        <v>7.8</v>
      </c>
      <c r="N91" s="134">
        <v>8.4</v>
      </c>
      <c r="O91" s="134">
        <v>8.6999999999999993</v>
      </c>
      <c r="P91" s="134">
        <v>7.5</v>
      </c>
      <c r="Q91" s="134">
        <v>8.1</v>
      </c>
      <c r="R91" s="134">
        <v>8.5</v>
      </c>
      <c r="S91" s="134">
        <v>9.1999999999999993</v>
      </c>
      <c r="T91" s="134">
        <v>8.4</v>
      </c>
      <c r="U91" s="134" t="s">
        <v>372</v>
      </c>
      <c r="V91" s="134">
        <v>7.7</v>
      </c>
      <c r="W91" s="134">
        <v>8.5</v>
      </c>
      <c r="X91" s="135">
        <v>6.3</v>
      </c>
    </row>
    <row r="92" spans="3:24" x14ac:dyDescent="0.35">
      <c r="C92" s="162" t="s">
        <v>213</v>
      </c>
      <c r="D92" s="133" t="s">
        <v>302</v>
      </c>
      <c r="E92" s="134">
        <v>8.6999999999999993</v>
      </c>
      <c r="F92" s="134">
        <v>8</v>
      </c>
      <c r="G92" s="134">
        <v>8.6</v>
      </c>
      <c r="H92" s="134">
        <v>8.3000000000000007</v>
      </c>
      <c r="I92" s="134">
        <v>8.8000000000000007</v>
      </c>
      <c r="J92" s="134">
        <v>7</v>
      </c>
      <c r="K92" s="134">
        <v>8.1999999999999993</v>
      </c>
      <c r="L92" s="134">
        <v>8.1</v>
      </c>
      <c r="M92" s="134">
        <v>8</v>
      </c>
      <c r="N92" s="134">
        <v>8.4</v>
      </c>
      <c r="O92" s="134">
        <v>9.4</v>
      </c>
      <c r="P92" s="134">
        <v>8.5</v>
      </c>
      <c r="Q92" s="134">
        <v>8</v>
      </c>
      <c r="R92" s="134">
        <v>8.8000000000000007</v>
      </c>
      <c r="S92" s="134">
        <v>8.6999999999999993</v>
      </c>
      <c r="T92" s="134">
        <v>9.4</v>
      </c>
      <c r="U92" s="134">
        <v>7.7</v>
      </c>
      <c r="V92" s="134">
        <v>8.5</v>
      </c>
      <c r="W92" s="134">
        <v>9.1999999999999993</v>
      </c>
      <c r="X92" s="135">
        <v>7.4</v>
      </c>
    </row>
    <row r="93" spans="3:24" x14ac:dyDescent="0.35">
      <c r="C93" s="162"/>
      <c r="D93" s="133" t="s">
        <v>437</v>
      </c>
      <c r="E93" s="134">
        <v>8.8000000000000007</v>
      </c>
      <c r="F93" s="134">
        <v>7.9</v>
      </c>
      <c r="G93" s="134">
        <v>8.8000000000000007</v>
      </c>
      <c r="H93" s="134" t="s">
        <v>372</v>
      </c>
      <c r="I93" s="134">
        <v>8.6</v>
      </c>
      <c r="J93" s="134">
        <v>6.9</v>
      </c>
      <c r="K93" s="134">
        <v>7.8</v>
      </c>
      <c r="L93" s="134">
        <v>7.6</v>
      </c>
      <c r="M93" s="134">
        <v>8.4</v>
      </c>
      <c r="N93" s="134">
        <v>8.3000000000000007</v>
      </c>
      <c r="O93" s="134" t="s">
        <v>372</v>
      </c>
      <c r="P93" s="134">
        <v>8.5</v>
      </c>
      <c r="Q93" s="134">
        <v>7.5</v>
      </c>
      <c r="R93" s="134">
        <v>8.4</v>
      </c>
      <c r="S93" s="134">
        <v>7.8</v>
      </c>
      <c r="T93" s="134">
        <v>9.6</v>
      </c>
      <c r="U93" s="134" t="s">
        <v>372</v>
      </c>
      <c r="V93" s="134">
        <v>8.4</v>
      </c>
      <c r="W93" s="134" t="s">
        <v>372</v>
      </c>
      <c r="X93" s="135">
        <v>9.1999999999999993</v>
      </c>
    </row>
    <row r="94" spans="3:24" x14ac:dyDescent="0.35">
      <c r="C94" s="162"/>
      <c r="D94" s="133" t="s">
        <v>438</v>
      </c>
      <c r="E94" s="134">
        <v>8.8000000000000007</v>
      </c>
      <c r="F94" s="134">
        <v>8.1999999999999993</v>
      </c>
      <c r="G94" s="134">
        <v>8.5</v>
      </c>
      <c r="H94" s="134" t="s">
        <v>372</v>
      </c>
      <c r="I94" s="134">
        <v>9</v>
      </c>
      <c r="J94" s="134">
        <v>6.5</v>
      </c>
      <c r="K94" s="134">
        <v>8.5</v>
      </c>
      <c r="L94" s="134">
        <v>8.6999999999999993</v>
      </c>
      <c r="M94" s="134">
        <v>7.7</v>
      </c>
      <c r="N94" s="134">
        <v>8.5</v>
      </c>
      <c r="O94" s="134" t="s">
        <v>372</v>
      </c>
      <c r="P94" s="134">
        <v>8.8000000000000007</v>
      </c>
      <c r="Q94" s="134">
        <v>8.5</v>
      </c>
      <c r="R94" s="134">
        <v>9.1999999999999993</v>
      </c>
      <c r="S94" s="134">
        <v>9.4</v>
      </c>
      <c r="T94" s="134">
        <v>9.3000000000000007</v>
      </c>
      <c r="U94" s="134" t="s">
        <v>372</v>
      </c>
      <c r="V94" s="134">
        <v>9.1</v>
      </c>
      <c r="W94" s="134" t="s">
        <v>372</v>
      </c>
      <c r="X94" s="135">
        <v>6</v>
      </c>
    </row>
    <row r="95" spans="3:24" x14ac:dyDescent="0.35">
      <c r="C95" s="162" t="s">
        <v>214</v>
      </c>
      <c r="D95" s="133" t="s">
        <v>302</v>
      </c>
      <c r="E95" s="134">
        <v>9.1</v>
      </c>
      <c r="F95" s="134">
        <v>8.6999999999999993</v>
      </c>
      <c r="G95" s="134">
        <v>9</v>
      </c>
      <c r="H95" s="134">
        <v>8.5</v>
      </c>
      <c r="I95" s="134">
        <v>8.6</v>
      </c>
      <c r="J95" s="134">
        <v>6.9</v>
      </c>
      <c r="K95" s="134">
        <v>9.1</v>
      </c>
      <c r="L95" s="134">
        <v>8.3000000000000007</v>
      </c>
      <c r="M95" s="134">
        <v>8.9</v>
      </c>
      <c r="N95" s="134">
        <v>9.3000000000000007</v>
      </c>
      <c r="O95" s="134">
        <v>9.4</v>
      </c>
      <c r="P95" s="134">
        <v>9.1999999999999993</v>
      </c>
      <c r="Q95" s="134">
        <v>8.3000000000000007</v>
      </c>
      <c r="R95" s="134">
        <v>8.8000000000000007</v>
      </c>
      <c r="S95" s="134">
        <v>9.4</v>
      </c>
      <c r="T95" s="134">
        <v>9.1</v>
      </c>
      <c r="U95" s="134">
        <v>9.5</v>
      </c>
      <c r="V95" s="134">
        <v>8.3000000000000007</v>
      </c>
      <c r="W95" s="134">
        <v>8.6999999999999993</v>
      </c>
      <c r="X95" s="135">
        <v>8.1999999999999993</v>
      </c>
    </row>
    <row r="96" spans="3:24" x14ac:dyDescent="0.35">
      <c r="C96" s="162"/>
      <c r="D96" s="133" t="s">
        <v>437</v>
      </c>
      <c r="E96" s="134">
        <v>8.9</v>
      </c>
      <c r="F96" s="134">
        <v>7.9</v>
      </c>
      <c r="G96" s="134">
        <v>8.8000000000000007</v>
      </c>
      <c r="H96" s="134" t="s">
        <v>372</v>
      </c>
      <c r="I96" s="134">
        <v>7.7</v>
      </c>
      <c r="J96" s="134">
        <v>6.9</v>
      </c>
      <c r="K96" s="134">
        <v>8.6999999999999993</v>
      </c>
      <c r="L96" s="134">
        <v>7.5</v>
      </c>
      <c r="M96" s="134">
        <v>8.9</v>
      </c>
      <c r="N96" s="134">
        <v>9.1</v>
      </c>
      <c r="O96" s="134" t="s">
        <v>372</v>
      </c>
      <c r="P96" s="134">
        <v>9.8000000000000007</v>
      </c>
      <c r="Q96" s="134">
        <v>8.1999999999999993</v>
      </c>
      <c r="R96" s="134">
        <v>8.1999999999999993</v>
      </c>
      <c r="S96" s="134">
        <v>8.8000000000000007</v>
      </c>
      <c r="T96" s="134">
        <v>8.3000000000000007</v>
      </c>
      <c r="U96" s="134" t="s">
        <v>372</v>
      </c>
      <c r="V96" s="134">
        <v>8.5</v>
      </c>
      <c r="W96" s="134" t="s">
        <v>372</v>
      </c>
      <c r="X96" s="135">
        <v>8.6</v>
      </c>
    </row>
    <row r="97" spans="3:24" x14ac:dyDescent="0.35">
      <c r="C97" s="162"/>
      <c r="D97" s="133" t="s">
        <v>438</v>
      </c>
      <c r="E97" s="134">
        <v>9.5</v>
      </c>
      <c r="F97" s="134">
        <v>9.4</v>
      </c>
      <c r="G97" s="134">
        <v>9.4</v>
      </c>
      <c r="H97" s="134" t="s">
        <v>372</v>
      </c>
      <c r="I97" s="134">
        <v>10</v>
      </c>
      <c r="J97" s="134">
        <v>6.8</v>
      </c>
      <c r="K97" s="134">
        <v>9.5</v>
      </c>
      <c r="L97" s="134">
        <v>8.9</v>
      </c>
      <c r="M97" s="134">
        <v>9.1</v>
      </c>
      <c r="N97" s="134">
        <v>9.5</v>
      </c>
      <c r="O97" s="134" t="s">
        <v>372</v>
      </c>
      <c r="P97" s="134">
        <v>8.8000000000000007</v>
      </c>
      <c r="Q97" s="134">
        <v>8.6</v>
      </c>
      <c r="R97" s="134">
        <v>9.4</v>
      </c>
      <c r="S97" s="134">
        <v>10</v>
      </c>
      <c r="T97" s="134">
        <v>10</v>
      </c>
      <c r="U97" s="134" t="s">
        <v>372</v>
      </c>
      <c r="V97" s="134">
        <v>7.6</v>
      </c>
      <c r="W97" s="134" t="s">
        <v>372</v>
      </c>
      <c r="X97" s="135">
        <v>8</v>
      </c>
    </row>
    <row r="98" spans="3:24" x14ac:dyDescent="0.35">
      <c r="C98" s="162" t="s">
        <v>208</v>
      </c>
      <c r="D98" s="133" t="s">
        <v>302</v>
      </c>
      <c r="E98" s="134">
        <v>7</v>
      </c>
      <c r="F98" s="134">
        <v>6.6</v>
      </c>
      <c r="G98" s="134">
        <v>7</v>
      </c>
      <c r="H98" s="134">
        <v>6.3</v>
      </c>
      <c r="I98" s="134">
        <v>7.6</v>
      </c>
      <c r="J98" s="134">
        <v>6.2</v>
      </c>
      <c r="K98" s="134">
        <v>6.4</v>
      </c>
      <c r="L98" s="134">
        <v>6.6</v>
      </c>
      <c r="M98" s="134">
        <v>6.9</v>
      </c>
      <c r="N98" s="134">
        <v>7.1</v>
      </c>
      <c r="O98" s="134">
        <v>6.8</v>
      </c>
      <c r="P98" s="134">
        <v>6.5</v>
      </c>
      <c r="Q98" s="134">
        <v>7.1</v>
      </c>
      <c r="R98" s="134">
        <v>6.7</v>
      </c>
      <c r="S98" s="134">
        <v>7.7</v>
      </c>
      <c r="T98" s="134">
        <v>6.1</v>
      </c>
      <c r="U98" s="134">
        <v>5.5</v>
      </c>
      <c r="V98" s="134">
        <v>6.2</v>
      </c>
      <c r="W98" s="134">
        <v>6.7</v>
      </c>
      <c r="X98" s="135">
        <v>5.5</v>
      </c>
    </row>
    <row r="99" spans="3:24" x14ac:dyDescent="0.35">
      <c r="C99" s="162"/>
      <c r="D99" s="133" t="s">
        <v>437</v>
      </c>
      <c r="E99" s="134">
        <v>7</v>
      </c>
      <c r="F99" s="134">
        <v>5.9</v>
      </c>
      <c r="G99" s="134">
        <v>6.4</v>
      </c>
      <c r="H99" s="134" t="s">
        <v>372</v>
      </c>
      <c r="I99" s="134">
        <v>7.2</v>
      </c>
      <c r="J99" s="134">
        <v>5.2</v>
      </c>
      <c r="K99" s="134">
        <v>6</v>
      </c>
      <c r="L99" s="134">
        <v>5</v>
      </c>
      <c r="M99" s="134">
        <v>6.5</v>
      </c>
      <c r="N99" s="134">
        <v>6.5</v>
      </c>
      <c r="O99" s="134" t="s">
        <v>372</v>
      </c>
      <c r="P99" s="134">
        <v>6.9</v>
      </c>
      <c r="Q99" s="134">
        <v>6.4</v>
      </c>
      <c r="R99" s="134">
        <v>6.4</v>
      </c>
      <c r="S99" s="134">
        <v>6.7</v>
      </c>
      <c r="T99" s="134">
        <v>5.4</v>
      </c>
      <c r="U99" s="134" t="s">
        <v>372</v>
      </c>
      <c r="V99" s="134">
        <v>6.1</v>
      </c>
      <c r="W99" s="134" t="s">
        <v>372</v>
      </c>
      <c r="X99" s="135">
        <v>6.3</v>
      </c>
    </row>
    <row r="100" spans="3:24" x14ac:dyDescent="0.35">
      <c r="C100" s="162"/>
      <c r="D100" s="133" t="s">
        <v>438</v>
      </c>
      <c r="E100" s="134">
        <v>7.1</v>
      </c>
      <c r="F100" s="134">
        <v>7.3</v>
      </c>
      <c r="G100" s="134">
        <v>7.7</v>
      </c>
      <c r="H100" s="134" t="s">
        <v>372</v>
      </c>
      <c r="I100" s="134">
        <v>8.3000000000000007</v>
      </c>
      <c r="J100" s="134">
        <v>7.1</v>
      </c>
      <c r="K100" s="134">
        <v>6.8</v>
      </c>
      <c r="L100" s="134">
        <v>7.4</v>
      </c>
      <c r="M100" s="134">
        <v>7.2</v>
      </c>
      <c r="N100" s="134">
        <v>7.7</v>
      </c>
      <c r="O100" s="134" t="s">
        <v>372</v>
      </c>
      <c r="P100" s="134">
        <v>6.7</v>
      </c>
      <c r="Q100" s="134">
        <v>7.8</v>
      </c>
      <c r="R100" s="134">
        <v>7</v>
      </c>
      <c r="S100" s="134">
        <v>8.6</v>
      </c>
      <c r="T100" s="134">
        <v>6.7</v>
      </c>
      <c r="U100" s="134" t="s">
        <v>372</v>
      </c>
      <c r="V100" s="134">
        <v>6.7</v>
      </c>
      <c r="W100" s="134" t="s">
        <v>372</v>
      </c>
      <c r="X100" s="135">
        <v>5</v>
      </c>
    </row>
    <row r="101" spans="3:24" x14ac:dyDescent="0.35">
      <c r="C101" s="162" t="s">
        <v>215</v>
      </c>
      <c r="D101" s="133" t="s">
        <v>302</v>
      </c>
      <c r="E101" s="134">
        <v>8</v>
      </c>
      <c r="F101" s="134">
        <v>6.4</v>
      </c>
      <c r="G101" s="134">
        <v>7.6</v>
      </c>
      <c r="H101" s="134">
        <v>6.5</v>
      </c>
      <c r="I101" s="134">
        <v>7.7</v>
      </c>
      <c r="J101" s="134">
        <v>5.9</v>
      </c>
      <c r="K101" s="134">
        <v>7.3</v>
      </c>
      <c r="L101" s="134">
        <v>7.1</v>
      </c>
      <c r="M101" s="134">
        <v>7.3</v>
      </c>
      <c r="N101" s="134">
        <v>7.1</v>
      </c>
      <c r="O101" s="134">
        <v>7.4</v>
      </c>
      <c r="P101" s="134">
        <v>5.9</v>
      </c>
      <c r="Q101" s="134">
        <v>6.8</v>
      </c>
      <c r="R101" s="134">
        <v>7.9</v>
      </c>
      <c r="S101" s="134">
        <v>8.1999999999999993</v>
      </c>
      <c r="T101" s="134">
        <v>7.1</v>
      </c>
      <c r="U101" s="134">
        <v>6.1</v>
      </c>
      <c r="V101" s="134">
        <v>7.2</v>
      </c>
      <c r="W101" s="134">
        <v>6.7</v>
      </c>
      <c r="X101" s="135">
        <v>6.2</v>
      </c>
    </row>
    <row r="102" spans="3:24" x14ac:dyDescent="0.35">
      <c r="C102" s="162"/>
      <c r="D102" s="133" t="s">
        <v>437</v>
      </c>
      <c r="E102" s="134">
        <v>8</v>
      </c>
      <c r="F102" s="134">
        <v>5.2</v>
      </c>
      <c r="G102" s="134">
        <v>7.3</v>
      </c>
      <c r="H102" s="134" t="s">
        <v>372</v>
      </c>
      <c r="I102" s="134">
        <v>7.4</v>
      </c>
      <c r="J102" s="134">
        <v>5.6</v>
      </c>
      <c r="K102" s="134">
        <v>6.8</v>
      </c>
      <c r="L102" s="134">
        <v>6.3</v>
      </c>
      <c r="M102" s="134">
        <v>7.2</v>
      </c>
      <c r="N102" s="134">
        <v>6.2</v>
      </c>
      <c r="O102" s="134" t="s">
        <v>372</v>
      </c>
      <c r="P102" s="134">
        <v>6.4</v>
      </c>
      <c r="Q102" s="134">
        <v>6</v>
      </c>
      <c r="R102" s="134">
        <v>7.5</v>
      </c>
      <c r="S102" s="134">
        <v>7.3</v>
      </c>
      <c r="T102" s="134">
        <v>6.7</v>
      </c>
      <c r="U102" s="134" t="s">
        <v>372</v>
      </c>
      <c r="V102" s="134">
        <v>7.2</v>
      </c>
      <c r="W102" s="134" t="s">
        <v>372</v>
      </c>
      <c r="X102" s="135">
        <v>5.9</v>
      </c>
    </row>
    <row r="103" spans="3:24" x14ac:dyDescent="0.35">
      <c r="C103" s="162"/>
      <c r="D103" s="133" t="s">
        <v>438</v>
      </c>
      <c r="E103" s="134">
        <v>8.1</v>
      </c>
      <c r="F103" s="134">
        <v>7.4</v>
      </c>
      <c r="G103" s="134">
        <v>7.8</v>
      </c>
      <c r="H103" s="134" t="s">
        <v>372</v>
      </c>
      <c r="I103" s="134">
        <v>8.1</v>
      </c>
      <c r="J103" s="134">
        <v>6</v>
      </c>
      <c r="K103" s="134">
        <v>7.9</v>
      </c>
      <c r="L103" s="134">
        <v>7.7</v>
      </c>
      <c r="M103" s="134">
        <v>7.2</v>
      </c>
      <c r="N103" s="134">
        <v>7.8</v>
      </c>
      <c r="O103" s="134" t="s">
        <v>372</v>
      </c>
      <c r="P103" s="134">
        <v>5.8</v>
      </c>
      <c r="Q103" s="134">
        <v>7.7</v>
      </c>
      <c r="R103" s="134">
        <v>8.3000000000000007</v>
      </c>
      <c r="S103" s="134">
        <v>8.9</v>
      </c>
      <c r="T103" s="134">
        <v>7.6</v>
      </c>
      <c r="U103" s="134" t="s">
        <v>372</v>
      </c>
      <c r="V103" s="134">
        <v>7.3</v>
      </c>
      <c r="W103" s="134" t="s">
        <v>372</v>
      </c>
      <c r="X103" s="135">
        <v>6.4</v>
      </c>
    </row>
    <row r="104" spans="3:24" x14ac:dyDescent="0.35">
      <c r="C104" s="164" t="s">
        <v>283</v>
      </c>
      <c r="D104" s="129" t="s">
        <v>302</v>
      </c>
      <c r="E104" s="130">
        <v>6.2</v>
      </c>
      <c r="F104" s="130">
        <v>4.7</v>
      </c>
      <c r="G104" s="130">
        <v>5.6</v>
      </c>
      <c r="H104" s="130">
        <v>5.2</v>
      </c>
      <c r="I104" s="130">
        <v>5.8</v>
      </c>
      <c r="J104" s="130">
        <v>3.4</v>
      </c>
      <c r="K104" s="130">
        <v>6</v>
      </c>
      <c r="L104" s="130">
        <v>4.9000000000000004</v>
      </c>
      <c r="M104" s="130">
        <v>5.9</v>
      </c>
      <c r="N104" s="130">
        <v>5.4</v>
      </c>
      <c r="O104" s="130">
        <v>5.0999999999999996</v>
      </c>
      <c r="P104" s="130">
        <v>4.8</v>
      </c>
      <c r="Q104" s="130">
        <v>4.2</v>
      </c>
      <c r="R104" s="130">
        <v>5.9</v>
      </c>
      <c r="S104" s="130">
        <v>6.5</v>
      </c>
      <c r="T104" s="130">
        <v>5.6</v>
      </c>
      <c r="U104" s="130">
        <v>4</v>
      </c>
      <c r="V104" s="130">
        <v>4.5</v>
      </c>
      <c r="W104" s="130">
        <v>5</v>
      </c>
      <c r="X104" s="131">
        <v>2.8</v>
      </c>
    </row>
    <row r="105" spans="3:24" x14ac:dyDescent="0.35">
      <c r="C105" s="165"/>
      <c r="D105" s="129" t="s">
        <v>437</v>
      </c>
      <c r="E105" s="130">
        <v>6.4</v>
      </c>
      <c r="F105" s="130">
        <v>3.7</v>
      </c>
      <c r="G105" s="130">
        <v>5.4</v>
      </c>
      <c r="H105" s="130">
        <v>5.0999999999999996</v>
      </c>
      <c r="I105" s="130">
        <v>5.3</v>
      </c>
      <c r="J105" s="130">
        <v>3</v>
      </c>
      <c r="K105" s="130">
        <v>5.8</v>
      </c>
      <c r="L105" s="130">
        <v>4.8</v>
      </c>
      <c r="M105" s="130">
        <v>6</v>
      </c>
      <c r="N105" s="130">
        <v>5.2</v>
      </c>
      <c r="O105" s="130">
        <v>5.9</v>
      </c>
      <c r="P105" s="130">
        <v>5.3</v>
      </c>
      <c r="Q105" s="130">
        <v>4.0999999999999996</v>
      </c>
      <c r="R105" s="130">
        <v>5.7</v>
      </c>
      <c r="S105" s="130">
        <v>5.7</v>
      </c>
      <c r="T105" s="130">
        <v>5</v>
      </c>
      <c r="U105" s="130" t="s">
        <v>372</v>
      </c>
      <c r="V105" s="130">
        <v>4.5999999999999996</v>
      </c>
      <c r="W105" s="130">
        <v>4.3</v>
      </c>
      <c r="X105" s="131">
        <v>2.8</v>
      </c>
    </row>
    <row r="106" spans="3:24" x14ac:dyDescent="0.35">
      <c r="C106" s="165"/>
      <c r="D106" s="129" t="s">
        <v>438</v>
      </c>
      <c r="E106" s="130">
        <v>6.1</v>
      </c>
      <c r="F106" s="130">
        <v>5.7</v>
      </c>
      <c r="G106" s="130">
        <v>5.9</v>
      </c>
      <c r="H106" s="130">
        <v>5.5</v>
      </c>
      <c r="I106" s="130">
        <v>6.4</v>
      </c>
      <c r="J106" s="130">
        <v>4</v>
      </c>
      <c r="K106" s="130">
        <v>6.3</v>
      </c>
      <c r="L106" s="130">
        <v>5.0999999999999996</v>
      </c>
      <c r="M106" s="130">
        <v>5.9</v>
      </c>
      <c r="N106" s="130">
        <v>5.6</v>
      </c>
      <c r="O106" s="130">
        <v>4.7</v>
      </c>
      <c r="P106" s="130">
        <v>4.9000000000000004</v>
      </c>
      <c r="Q106" s="130">
        <v>4.2</v>
      </c>
      <c r="R106" s="130">
        <v>6.1</v>
      </c>
      <c r="S106" s="130">
        <v>7.1</v>
      </c>
      <c r="T106" s="130">
        <v>6.3</v>
      </c>
      <c r="U106" s="130" t="s">
        <v>372</v>
      </c>
      <c r="V106" s="130">
        <v>4.3</v>
      </c>
      <c r="W106" s="130">
        <v>5.8</v>
      </c>
      <c r="X106" s="131">
        <v>2.9</v>
      </c>
    </row>
    <row r="107" spans="3:24" x14ac:dyDescent="0.35">
      <c r="C107" s="166" t="s">
        <v>217</v>
      </c>
      <c r="D107" s="129" t="s">
        <v>302</v>
      </c>
      <c r="E107" s="130">
        <v>5.9</v>
      </c>
      <c r="F107" s="130">
        <v>4.4000000000000004</v>
      </c>
      <c r="G107" s="130">
        <v>5.4</v>
      </c>
      <c r="H107" s="130">
        <v>5.2</v>
      </c>
      <c r="I107" s="130">
        <v>5.3</v>
      </c>
      <c r="J107" s="130">
        <v>3.2</v>
      </c>
      <c r="K107" s="130">
        <v>5.4</v>
      </c>
      <c r="L107" s="130">
        <v>4.5999999999999996</v>
      </c>
      <c r="M107" s="130">
        <v>5.8</v>
      </c>
      <c r="N107" s="130">
        <v>4.5999999999999996</v>
      </c>
      <c r="O107" s="130">
        <v>4.9000000000000004</v>
      </c>
      <c r="P107" s="130">
        <v>4.4000000000000004</v>
      </c>
      <c r="Q107" s="130">
        <v>3.9</v>
      </c>
      <c r="R107" s="130">
        <v>5.5</v>
      </c>
      <c r="S107" s="130">
        <v>6.4</v>
      </c>
      <c r="T107" s="130">
        <v>5.0999999999999996</v>
      </c>
      <c r="U107" s="130">
        <v>3.6</v>
      </c>
      <c r="V107" s="130">
        <v>3.9</v>
      </c>
      <c r="W107" s="130">
        <v>4.4000000000000004</v>
      </c>
      <c r="X107" s="131">
        <v>2.8</v>
      </c>
    </row>
    <row r="108" spans="3:24" x14ac:dyDescent="0.35">
      <c r="C108" s="166"/>
      <c r="D108" s="129" t="s">
        <v>437</v>
      </c>
      <c r="E108" s="130">
        <v>6.1</v>
      </c>
      <c r="F108" s="130">
        <v>3.3</v>
      </c>
      <c r="G108" s="130">
        <v>5.3</v>
      </c>
      <c r="H108" s="130" t="s">
        <v>372</v>
      </c>
      <c r="I108" s="130">
        <v>5</v>
      </c>
      <c r="J108" s="130">
        <v>3.2</v>
      </c>
      <c r="K108" s="130">
        <v>5.2</v>
      </c>
      <c r="L108" s="130">
        <v>4.5</v>
      </c>
      <c r="M108" s="130">
        <v>5.9</v>
      </c>
      <c r="N108" s="130">
        <v>4.5999999999999996</v>
      </c>
      <c r="O108" s="130" t="s">
        <v>372</v>
      </c>
      <c r="P108" s="130">
        <v>5.2</v>
      </c>
      <c r="Q108" s="130">
        <v>4</v>
      </c>
      <c r="R108" s="130">
        <v>5.0999999999999996</v>
      </c>
      <c r="S108" s="130">
        <v>6.3</v>
      </c>
      <c r="T108" s="130">
        <v>4.7</v>
      </c>
      <c r="U108" s="130" t="s">
        <v>372</v>
      </c>
      <c r="V108" s="130">
        <v>4</v>
      </c>
      <c r="W108" s="130" t="s">
        <v>372</v>
      </c>
      <c r="X108" s="131">
        <v>3.3</v>
      </c>
    </row>
    <row r="109" spans="3:24" x14ac:dyDescent="0.35">
      <c r="C109" s="166"/>
      <c r="D109" s="129" t="s">
        <v>438</v>
      </c>
      <c r="E109" s="130">
        <v>5.9</v>
      </c>
      <c r="F109" s="130">
        <v>5.5</v>
      </c>
      <c r="G109" s="130">
        <v>5.6</v>
      </c>
      <c r="H109" s="130" t="s">
        <v>372</v>
      </c>
      <c r="I109" s="130">
        <v>5.7</v>
      </c>
      <c r="J109" s="130">
        <v>3.5</v>
      </c>
      <c r="K109" s="130">
        <v>5.6</v>
      </c>
      <c r="L109" s="130">
        <v>5</v>
      </c>
      <c r="M109" s="130">
        <v>5.7</v>
      </c>
      <c r="N109" s="130">
        <v>4.7</v>
      </c>
      <c r="O109" s="130" t="s">
        <v>372</v>
      </c>
      <c r="P109" s="130">
        <v>3.9</v>
      </c>
      <c r="Q109" s="130">
        <v>3.7</v>
      </c>
      <c r="R109" s="130">
        <v>5.9</v>
      </c>
      <c r="S109" s="130">
        <v>6.5</v>
      </c>
      <c r="T109" s="130">
        <v>5.5</v>
      </c>
      <c r="U109" s="130" t="s">
        <v>372</v>
      </c>
      <c r="V109" s="130">
        <v>3.3</v>
      </c>
      <c r="W109" s="130" t="s">
        <v>372</v>
      </c>
      <c r="X109" s="131">
        <v>2.5</v>
      </c>
    </row>
    <row r="110" spans="3:24" x14ac:dyDescent="0.35">
      <c r="C110" s="166" t="s">
        <v>216</v>
      </c>
      <c r="D110" s="129" t="s">
        <v>302</v>
      </c>
      <c r="E110" s="130">
        <v>6.4</v>
      </c>
      <c r="F110" s="130">
        <v>5</v>
      </c>
      <c r="G110" s="130">
        <v>5.8</v>
      </c>
      <c r="H110" s="130">
        <v>5.2</v>
      </c>
      <c r="I110" s="130">
        <v>6.2</v>
      </c>
      <c r="J110" s="130">
        <v>3.6</v>
      </c>
      <c r="K110" s="130">
        <v>6.7</v>
      </c>
      <c r="L110" s="130">
        <v>5.2</v>
      </c>
      <c r="M110" s="130">
        <v>6</v>
      </c>
      <c r="N110" s="130">
        <v>6.2</v>
      </c>
      <c r="O110" s="130">
        <v>5.4</v>
      </c>
      <c r="P110" s="130">
        <v>5.3</v>
      </c>
      <c r="Q110" s="130">
        <v>4.5</v>
      </c>
      <c r="R110" s="130">
        <v>6.3</v>
      </c>
      <c r="S110" s="130">
        <v>6.6</v>
      </c>
      <c r="T110" s="130">
        <v>6.1</v>
      </c>
      <c r="U110" s="130">
        <v>4.3</v>
      </c>
      <c r="V110" s="130">
        <v>5.2</v>
      </c>
      <c r="W110" s="130">
        <v>5.6</v>
      </c>
      <c r="X110" s="131">
        <v>2.7</v>
      </c>
    </row>
    <row r="111" spans="3:24" x14ac:dyDescent="0.35">
      <c r="C111" s="166"/>
      <c r="D111" s="129" t="s">
        <v>437</v>
      </c>
      <c r="E111" s="130">
        <v>6.8</v>
      </c>
      <c r="F111" s="130">
        <v>4.2</v>
      </c>
      <c r="G111" s="130">
        <v>5.5</v>
      </c>
      <c r="H111" s="130" t="s">
        <v>372</v>
      </c>
      <c r="I111" s="130">
        <v>5.6</v>
      </c>
      <c r="J111" s="130">
        <v>2.9</v>
      </c>
      <c r="K111" s="130">
        <v>6.4</v>
      </c>
      <c r="L111" s="130">
        <v>5.2</v>
      </c>
      <c r="M111" s="130">
        <v>6</v>
      </c>
      <c r="N111" s="130">
        <v>5.9</v>
      </c>
      <c r="O111" s="130" t="s">
        <v>372</v>
      </c>
      <c r="P111" s="130">
        <v>5.4</v>
      </c>
      <c r="Q111" s="130">
        <v>4.0999999999999996</v>
      </c>
      <c r="R111" s="130">
        <v>6.3</v>
      </c>
      <c r="S111" s="130">
        <v>5.0999999999999996</v>
      </c>
      <c r="T111" s="130">
        <v>5.2</v>
      </c>
      <c r="U111" s="130" t="s">
        <v>372</v>
      </c>
      <c r="V111" s="130">
        <v>5.2</v>
      </c>
      <c r="W111" s="130" t="s">
        <v>372</v>
      </c>
      <c r="X111" s="131">
        <v>2.2000000000000002</v>
      </c>
    </row>
    <row r="112" spans="3:24" x14ac:dyDescent="0.35">
      <c r="C112" s="166"/>
      <c r="D112" s="129" t="s">
        <v>438</v>
      </c>
      <c r="E112" s="130">
        <v>6.3</v>
      </c>
      <c r="F112" s="130">
        <v>5.9</v>
      </c>
      <c r="G112" s="130">
        <v>6.2</v>
      </c>
      <c r="H112" s="130" t="s">
        <v>372</v>
      </c>
      <c r="I112" s="130">
        <v>7.1</v>
      </c>
      <c r="J112" s="130">
        <v>4.4000000000000004</v>
      </c>
      <c r="K112" s="130">
        <v>7</v>
      </c>
      <c r="L112" s="130">
        <v>5.3</v>
      </c>
      <c r="M112" s="130">
        <v>6.1</v>
      </c>
      <c r="N112" s="130">
        <v>6.4</v>
      </c>
      <c r="O112" s="130" t="s">
        <v>372</v>
      </c>
      <c r="P112" s="130">
        <v>5.8</v>
      </c>
      <c r="Q112" s="130">
        <v>4.8</v>
      </c>
      <c r="R112" s="130">
        <v>6.3</v>
      </c>
      <c r="S112" s="130">
        <v>7.7</v>
      </c>
      <c r="T112" s="130">
        <v>7.1</v>
      </c>
      <c r="U112" s="130" t="s">
        <v>372</v>
      </c>
      <c r="V112" s="130">
        <v>5.2</v>
      </c>
      <c r="W112" s="130" t="s">
        <v>372</v>
      </c>
      <c r="X112" s="131">
        <v>3.3</v>
      </c>
    </row>
    <row r="113" spans="3:24" x14ac:dyDescent="0.35">
      <c r="C113" s="163" t="s">
        <v>284</v>
      </c>
      <c r="D113" s="133" t="s">
        <v>302</v>
      </c>
      <c r="E113" s="134">
        <v>6.4</v>
      </c>
      <c r="F113" s="134">
        <v>5.8</v>
      </c>
      <c r="G113" s="134">
        <v>6.7</v>
      </c>
      <c r="H113" s="134">
        <v>5.5</v>
      </c>
      <c r="I113" s="134">
        <v>6.6</v>
      </c>
      <c r="J113" s="134">
        <v>4.8</v>
      </c>
      <c r="K113" s="134">
        <v>6.5</v>
      </c>
      <c r="L113" s="134">
        <v>5.3</v>
      </c>
      <c r="M113" s="134">
        <v>6.2</v>
      </c>
      <c r="N113" s="134">
        <v>7</v>
      </c>
      <c r="O113" s="134">
        <v>5.9</v>
      </c>
      <c r="P113" s="134">
        <v>6</v>
      </c>
      <c r="Q113" s="134">
        <v>5.5</v>
      </c>
      <c r="R113" s="134">
        <v>6.7</v>
      </c>
      <c r="S113" s="134">
        <v>6.6</v>
      </c>
      <c r="T113" s="134">
        <v>5.9</v>
      </c>
      <c r="U113" s="134">
        <v>5.2</v>
      </c>
      <c r="V113" s="134">
        <v>4.8</v>
      </c>
      <c r="W113" s="134">
        <v>6.1</v>
      </c>
      <c r="X113" s="135">
        <v>3.6</v>
      </c>
    </row>
    <row r="114" spans="3:24" x14ac:dyDescent="0.35">
      <c r="C114" s="167"/>
      <c r="D114" s="133" t="s">
        <v>437</v>
      </c>
      <c r="E114" s="134">
        <v>6.3</v>
      </c>
      <c r="F114" s="134">
        <v>5</v>
      </c>
      <c r="G114" s="134">
        <v>6.4</v>
      </c>
      <c r="H114" s="134">
        <v>4.3</v>
      </c>
      <c r="I114" s="134">
        <v>6</v>
      </c>
      <c r="J114" s="134">
        <v>4.8</v>
      </c>
      <c r="K114" s="134">
        <v>6.3</v>
      </c>
      <c r="L114" s="134">
        <v>5.3</v>
      </c>
      <c r="M114" s="134">
        <v>6</v>
      </c>
      <c r="N114" s="134">
        <v>6.3</v>
      </c>
      <c r="O114" s="134">
        <v>6.2</v>
      </c>
      <c r="P114" s="134">
        <v>6.4</v>
      </c>
      <c r="Q114" s="134">
        <v>5.4</v>
      </c>
      <c r="R114" s="134">
        <v>6.4</v>
      </c>
      <c r="S114" s="134">
        <v>5.4</v>
      </c>
      <c r="T114" s="134">
        <v>5</v>
      </c>
      <c r="U114" s="134" t="s">
        <v>372</v>
      </c>
      <c r="V114" s="134">
        <v>4.8</v>
      </c>
      <c r="W114" s="134">
        <v>5.6</v>
      </c>
      <c r="X114" s="135">
        <v>3.3</v>
      </c>
    </row>
    <row r="115" spans="3:24" x14ac:dyDescent="0.35">
      <c r="C115" s="167"/>
      <c r="D115" s="133" t="s">
        <v>438</v>
      </c>
      <c r="E115" s="134">
        <v>6.6</v>
      </c>
      <c r="F115" s="134">
        <v>6.6</v>
      </c>
      <c r="G115" s="134">
        <v>7</v>
      </c>
      <c r="H115" s="134">
        <v>6.4</v>
      </c>
      <c r="I115" s="134">
        <v>7.5</v>
      </c>
      <c r="J115" s="134">
        <v>5.2</v>
      </c>
      <c r="K115" s="134">
        <v>6.6</v>
      </c>
      <c r="L115" s="134">
        <v>5.7</v>
      </c>
      <c r="M115" s="134">
        <v>6.4</v>
      </c>
      <c r="N115" s="134">
        <v>7.5</v>
      </c>
      <c r="O115" s="134">
        <v>5.6</v>
      </c>
      <c r="P115" s="134">
        <v>6.3</v>
      </c>
      <c r="Q115" s="134">
        <v>5.7</v>
      </c>
      <c r="R115" s="134">
        <v>7.1</v>
      </c>
      <c r="S115" s="134">
        <v>7.7</v>
      </c>
      <c r="T115" s="134">
        <v>6.9</v>
      </c>
      <c r="U115" s="134" t="s">
        <v>372</v>
      </c>
      <c r="V115" s="134">
        <v>4.7</v>
      </c>
      <c r="W115" s="134">
        <v>6.7</v>
      </c>
      <c r="X115" s="135">
        <v>3.8</v>
      </c>
    </row>
    <row r="116" spans="3:24" x14ac:dyDescent="0.35">
      <c r="C116" s="162" t="s">
        <v>219</v>
      </c>
      <c r="D116" s="133" t="s">
        <v>302</v>
      </c>
      <c r="E116" s="134">
        <v>5.9</v>
      </c>
      <c r="F116" s="134">
        <v>5.5</v>
      </c>
      <c r="G116" s="134">
        <v>6.8</v>
      </c>
      <c r="H116" s="134">
        <v>5.2</v>
      </c>
      <c r="I116" s="134">
        <v>6.6</v>
      </c>
      <c r="J116" s="134">
        <v>5</v>
      </c>
      <c r="K116" s="134">
        <v>6.4</v>
      </c>
      <c r="L116" s="134">
        <v>5</v>
      </c>
      <c r="M116" s="134">
        <v>6.3</v>
      </c>
      <c r="N116" s="134">
        <v>6.9</v>
      </c>
      <c r="O116" s="134">
        <v>5.2</v>
      </c>
      <c r="P116" s="134">
        <v>5.9</v>
      </c>
      <c r="Q116" s="134">
        <v>4.7</v>
      </c>
      <c r="R116" s="134">
        <v>6.3</v>
      </c>
      <c r="S116" s="134">
        <v>5.7</v>
      </c>
      <c r="T116" s="134">
        <v>4.9000000000000004</v>
      </c>
      <c r="U116" s="134">
        <v>4.7</v>
      </c>
      <c r="V116" s="134">
        <v>3.7</v>
      </c>
      <c r="W116" s="134">
        <v>6.7</v>
      </c>
      <c r="X116" s="135">
        <v>3</v>
      </c>
    </row>
    <row r="117" spans="3:24" x14ac:dyDescent="0.35">
      <c r="C117" s="162"/>
      <c r="D117" s="133" t="s">
        <v>437</v>
      </c>
      <c r="E117" s="134">
        <v>5.6</v>
      </c>
      <c r="F117" s="134">
        <v>4.2</v>
      </c>
      <c r="G117" s="134">
        <v>6.5</v>
      </c>
      <c r="H117" s="134" t="s">
        <v>372</v>
      </c>
      <c r="I117" s="134">
        <v>6</v>
      </c>
      <c r="J117" s="134">
        <v>5.2</v>
      </c>
      <c r="K117" s="134">
        <v>5.5</v>
      </c>
      <c r="L117" s="134">
        <v>4.4000000000000004</v>
      </c>
      <c r="M117" s="134">
        <v>6.2</v>
      </c>
      <c r="N117" s="134">
        <v>6.7</v>
      </c>
      <c r="O117" s="134" t="s">
        <v>372</v>
      </c>
      <c r="P117" s="134">
        <v>6.7</v>
      </c>
      <c r="Q117" s="134">
        <v>4.5999999999999996</v>
      </c>
      <c r="R117" s="134">
        <v>5.9</v>
      </c>
      <c r="S117" s="134">
        <v>4.4000000000000004</v>
      </c>
      <c r="T117" s="134">
        <v>4.0999999999999996</v>
      </c>
      <c r="U117" s="134" t="s">
        <v>372</v>
      </c>
      <c r="V117" s="134">
        <v>3.8</v>
      </c>
      <c r="W117" s="134" t="s">
        <v>372</v>
      </c>
      <c r="X117" s="135">
        <v>3.3</v>
      </c>
    </row>
    <row r="118" spans="3:24" x14ac:dyDescent="0.35">
      <c r="C118" s="162"/>
      <c r="D118" s="133" t="s">
        <v>438</v>
      </c>
      <c r="E118" s="134">
        <v>6.5</v>
      </c>
      <c r="F118" s="134">
        <v>6.3</v>
      </c>
      <c r="G118" s="134">
        <v>7.2</v>
      </c>
      <c r="H118" s="134" t="s">
        <v>372</v>
      </c>
      <c r="I118" s="134">
        <v>7.4</v>
      </c>
      <c r="J118" s="134">
        <v>4.9000000000000004</v>
      </c>
      <c r="K118" s="134">
        <v>7.1</v>
      </c>
      <c r="L118" s="134">
        <v>6</v>
      </c>
      <c r="M118" s="134">
        <v>6.4</v>
      </c>
      <c r="N118" s="134">
        <v>7</v>
      </c>
      <c r="O118" s="134" t="s">
        <v>372</v>
      </c>
      <c r="P118" s="134">
        <v>6</v>
      </c>
      <c r="Q118" s="134">
        <v>4.5999999999999996</v>
      </c>
      <c r="R118" s="134">
        <v>6.7</v>
      </c>
      <c r="S118" s="134">
        <v>6.7</v>
      </c>
      <c r="T118" s="134">
        <v>5.8</v>
      </c>
      <c r="U118" s="134" t="s">
        <v>372</v>
      </c>
      <c r="V118" s="134">
        <v>3.3</v>
      </c>
      <c r="W118" s="134" t="s">
        <v>372</v>
      </c>
      <c r="X118" s="135">
        <v>3</v>
      </c>
    </row>
    <row r="119" spans="3:24" x14ac:dyDescent="0.35">
      <c r="C119" s="162" t="s">
        <v>218</v>
      </c>
      <c r="D119" s="133" t="s">
        <v>302</v>
      </c>
      <c r="E119" s="134">
        <v>6.8</v>
      </c>
      <c r="F119" s="134">
        <v>6.1</v>
      </c>
      <c r="G119" s="134">
        <v>6.5</v>
      </c>
      <c r="H119" s="134">
        <v>5.8</v>
      </c>
      <c r="I119" s="134">
        <v>6.7</v>
      </c>
      <c r="J119" s="134">
        <v>4.5999999999999996</v>
      </c>
      <c r="K119" s="134">
        <v>6.6</v>
      </c>
      <c r="L119" s="134">
        <v>5.6</v>
      </c>
      <c r="M119" s="134">
        <v>6.1</v>
      </c>
      <c r="N119" s="134">
        <v>7.1</v>
      </c>
      <c r="O119" s="134">
        <v>6.5</v>
      </c>
      <c r="P119" s="134">
        <v>6.1</v>
      </c>
      <c r="Q119" s="134">
        <v>6.3</v>
      </c>
      <c r="R119" s="134">
        <v>7.1</v>
      </c>
      <c r="S119" s="134">
        <v>7.6</v>
      </c>
      <c r="T119" s="134">
        <v>6.9</v>
      </c>
      <c r="U119" s="134">
        <v>5.8</v>
      </c>
      <c r="V119" s="134">
        <v>5.8</v>
      </c>
      <c r="W119" s="134">
        <v>5.6</v>
      </c>
      <c r="X119" s="135">
        <v>4.0999999999999996</v>
      </c>
    </row>
    <row r="120" spans="3:24" x14ac:dyDescent="0.35">
      <c r="C120" s="162"/>
      <c r="D120" s="133" t="s">
        <v>437</v>
      </c>
      <c r="E120" s="134">
        <v>7</v>
      </c>
      <c r="F120" s="134">
        <v>5.6</v>
      </c>
      <c r="G120" s="134">
        <v>6.2</v>
      </c>
      <c r="H120" s="134" t="s">
        <v>372</v>
      </c>
      <c r="I120" s="134">
        <v>5.9</v>
      </c>
      <c r="J120" s="134">
        <v>4.4000000000000004</v>
      </c>
      <c r="K120" s="134">
        <v>7</v>
      </c>
      <c r="L120" s="134">
        <v>6.3</v>
      </c>
      <c r="M120" s="134">
        <v>5.7</v>
      </c>
      <c r="N120" s="134">
        <v>5.9</v>
      </c>
      <c r="O120" s="134" t="s">
        <v>372</v>
      </c>
      <c r="P120" s="134">
        <v>6.2</v>
      </c>
      <c r="Q120" s="134">
        <v>6.1</v>
      </c>
      <c r="R120" s="134">
        <v>6.8</v>
      </c>
      <c r="S120" s="134">
        <v>6.3</v>
      </c>
      <c r="T120" s="134">
        <v>5.9</v>
      </c>
      <c r="U120" s="134" t="s">
        <v>372</v>
      </c>
      <c r="V120" s="134">
        <v>5.8</v>
      </c>
      <c r="W120" s="134" t="s">
        <v>372</v>
      </c>
      <c r="X120" s="135">
        <v>3.3</v>
      </c>
    </row>
    <row r="121" spans="3:24" x14ac:dyDescent="0.35">
      <c r="C121" s="162"/>
      <c r="D121" s="133" t="s">
        <v>438</v>
      </c>
      <c r="E121" s="134">
        <v>6.7</v>
      </c>
      <c r="F121" s="134">
        <v>6.9</v>
      </c>
      <c r="G121" s="134">
        <v>6.8</v>
      </c>
      <c r="H121" s="134" t="s">
        <v>372</v>
      </c>
      <c r="I121" s="134">
        <v>7.6</v>
      </c>
      <c r="J121" s="134">
        <v>5.6</v>
      </c>
      <c r="K121" s="134">
        <v>6.1</v>
      </c>
      <c r="L121" s="134">
        <v>5.4</v>
      </c>
      <c r="M121" s="134">
        <v>6.4</v>
      </c>
      <c r="N121" s="134">
        <v>8</v>
      </c>
      <c r="O121" s="134" t="s">
        <v>372</v>
      </c>
      <c r="P121" s="134">
        <v>6.7</v>
      </c>
      <c r="Q121" s="134">
        <v>6.7</v>
      </c>
      <c r="R121" s="134">
        <v>7.4</v>
      </c>
      <c r="S121" s="134">
        <v>8.8000000000000007</v>
      </c>
      <c r="T121" s="134">
        <v>7.9</v>
      </c>
      <c r="U121" s="134" t="s">
        <v>372</v>
      </c>
      <c r="V121" s="134">
        <v>6.1</v>
      </c>
      <c r="W121" s="134" t="s">
        <v>372</v>
      </c>
      <c r="X121" s="135">
        <v>4.5</v>
      </c>
    </row>
    <row r="122" spans="3:24" x14ac:dyDescent="0.35">
      <c r="C122" s="164" t="s">
        <v>369</v>
      </c>
      <c r="D122" s="129" t="s">
        <v>302</v>
      </c>
      <c r="E122" s="130" t="s">
        <v>372</v>
      </c>
      <c r="F122" s="130" t="s">
        <v>372</v>
      </c>
      <c r="G122" s="130" t="s">
        <v>372</v>
      </c>
      <c r="H122" s="130" t="s">
        <v>372</v>
      </c>
      <c r="I122" s="130" t="s">
        <v>372</v>
      </c>
      <c r="J122" s="130" t="s">
        <v>372</v>
      </c>
      <c r="K122" s="130" t="s">
        <v>372</v>
      </c>
      <c r="L122" s="130" t="s">
        <v>372</v>
      </c>
      <c r="M122" s="130" t="s">
        <v>372</v>
      </c>
      <c r="N122" s="130" t="s">
        <v>372</v>
      </c>
      <c r="O122" s="130" t="s">
        <v>372</v>
      </c>
      <c r="P122" s="130" t="s">
        <v>372</v>
      </c>
      <c r="Q122" s="130" t="s">
        <v>372</v>
      </c>
      <c r="R122" s="130" t="s">
        <v>372</v>
      </c>
      <c r="S122" s="130" t="s">
        <v>372</v>
      </c>
      <c r="T122" s="130" t="s">
        <v>372</v>
      </c>
      <c r="U122" s="130" t="s">
        <v>372</v>
      </c>
      <c r="V122" s="130" t="s">
        <v>372</v>
      </c>
      <c r="W122" s="130" t="s">
        <v>372</v>
      </c>
      <c r="X122" s="131" t="s">
        <v>372</v>
      </c>
    </row>
    <row r="123" spans="3:24" x14ac:dyDescent="0.35">
      <c r="C123" s="165"/>
      <c r="D123" s="129" t="s">
        <v>437</v>
      </c>
      <c r="E123" s="130" t="s">
        <v>372</v>
      </c>
      <c r="F123" s="130" t="s">
        <v>372</v>
      </c>
      <c r="G123" s="130" t="s">
        <v>372</v>
      </c>
      <c r="H123" s="130" t="s">
        <v>372</v>
      </c>
      <c r="I123" s="130" t="s">
        <v>372</v>
      </c>
      <c r="J123" s="130" t="s">
        <v>372</v>
      </c>
      <c r="K123" s="130" t="s">
        <v>372</v>
      </c>
      <c r="L123" s="130" t="s">
        <v>372</v>
      </c>
      <c r="M123" s="130" t="s">
        <v>372</v>
      </c>
      <c r="N123" s="130" t="s">
        <v>372</v>
      </c>
      <c r="O123" s="130" t="s">
        <v>372</v>
      </c>
      <c r="P123" s="130" t="s">
        <v>372</v>
      </c>
      <c r="Q123" s="130" t="s">
        <v>372</v>
      </c>
      <c r="R123" s="130" t="s">
        <v>372</v>
      </c>
      <c r="S123" s="130" t="s">
        <v>372</v>
      </c>
      <c r="T123" s="130" t="s">
        <v>372</v>
      </c>
      <c r="U123" s="130" t="s">
        <v>372</v>
      </c>
      <c r="V123" s="130" t="s">
        <v>372</v>
      </c>
      <c r="W123" s="130" t="s">
        <v>372</v>
      </c>
      <c r="X123" s="131" t="s">
        <v>372</v>
      </c>
    </row>
    <row r="124" spans="3:24" x14ac:dyDescent="0.35">
      <c r="C124" s="165"/>
      <c r="D124" s="129" t="s">
        <v>438</v>
      </c>
      <c r="E124" s="130" t="s">
        <v>372</v>
      </c>
      <c r="F124" s="130" t="s">
        <v>372</v>
      </c>
      <c r="G124" s="130" t="s">
        <v>372</v>
      </c>
      <c r="H124" s="130" t="s">
        <v>372</v>
      </c>
      <c r="I124" s="130" t="s">
        <v>372</v>
      </c>
      <c r="J124" s="130" t="s">
        <v>372</v>
      </c>
      <c r="K124" s="130" t="s">
        <v>372</v>
      </c>
      <c r="L124" s="130" t="s">
        <v>372</v>
      </c>
      <c r="M124" s="130" t="s">
        <v>372</v>
      </c>
      <c r="N124" s="130" t="s">
        <v>372</v>
      </c>
      <c r="O124" s="130" t="s">
        <v>372</v>
      </c>
      <c r="P124" s="130" t="s">
        <v>372</v>
      </c>
      <c r="Q124" s="130" t="s">
        <v>372</v>
      </c>
      <c r="R124" s="130" t="s">
        <v>372</v>
      </c>
      <c r="S124" s="130" t="s">
        <v>372</v>
      </c>
      <c r="T124" s="130" t="s">
        <v>372</v>
      </c>
      <c r="U124" s="130" t="s">
        <v>372</v>
      </c>
      <c r="V124" s="130" t="s">
        <v>372</v>
      </c>
      <c r="W124" s="130" t="s">
        <v>372</v>
      </c>
      <c r="X124" s="131" t="s">
        <v>372</v>
      </c>
    </row>
    <row r="125" spans="3:24" x14ac:dyDescent="0.35">
      <c r="C125" s="166" t="s">
        <v>220</v>
      </c>
      <c r="D125" s="129" t="s">
        <v>302</v>
      </c>
      <c r="E125" s="130">
        <v>7.1</v>
      </c>
      <c r="F125" s="130">
        <v>5.5</v>
      </c>
      <c r="G125" s="130">
        <v>6.3</v>
      </c>
      <c r="H125" s="130">
        <v>5.2</v>
      </c>
      <c r="I125" s="130">
        <v>6</v>
      </c>
      <c r="J125" s="130">
        <v>4.3</v>
      </c>
      <c r="K125" s="130">
        <v>6.6</v>
      </c>
      <c r="L125" s="130">
        <v>5.4</v>
      </c>
      <c r="M125" s="130">
        <v>6.1</v>
      </c>
      <c r="N125" s="130">
        <v>6.3</v>
      </c>
      <c r="O125" s="130">
        <v>6.2</v>
      </c>
      <c r="P125" s="130">
        <v>4.3</v>
      </c>
      <c r="Q125" s="130">
        <v>4.3</v>
      </c>
      <c r="R125" s="130">
        <v>6.3</v>
      </c>
      <c r="S125" s="130">
        <v>6.5</v>
      </c>
      <c r="T125" s="130">
        <v>5.6</v>
      </c>
      <c r="U125" s="130">
        <v>5.8</v>
      </c>
      <c r="V125" s="130">
        <v>5.6</v>
      </c>
      <c r="W125" s="130">
        <v>4.8</v>
      </c>
      <c r="X125" s="131">
        <v>4.2</v>
      </c>
    </row>
    <row r="126" spans="3:24" x14ac:dyDescent="0.35">
      <c r="C126" s="166"/>
      <c r="D126" s="129" t="s">
        <v>437</v>
      </c>
      <c r="E126" s="130">
        <v>7.1</v>
      </c>
      <c r="F126" s="130">
        <v>4.7</v>
      </c>
      <c r="G126" s="130">
        <v>6.3</v>
      </c>
      <c r="H126" s="130" t="s">
        <v>372</v>
      </c>
      <c r="I126" s="130">
        <v>5.6</v>
      </c>
      <c r="J126" s="130">
        <v>4.4000000000000004</v>
      </c>
      <c r="K126" s="130">
        <v>6.3</v>
      </c>
      <c r="L126" s="130">
        <v>5.3</v>
      </c>
      <c r="M126" s="130">
        <v>6.2</v>
      </c>
      <c r="N126" s="130">
        <v>5.4</v>
      </c>
      <c r="O126" s="130" t="s">
        <v>372</v>
      </c>
      <c r="P126" s="130">
        <v>4.5999999999999996</v>
      </c>
      <c r="Q126" s="130">
        <v>3.9</v>
      </c>
      <c r="R126" s="130">
        <v>6.3</v>
      </c>
      <c r="S126" s="130">
        <v>5.6</v>
      </c>
      <c r="T126" s="130">
        <v>5</v>
      </c>
      <c r="U126" s="130" t="s">
        <v>372</v>
      </c>
      <c r="V126" s="130">
        <v>5.5</v>
      </c>
      <c r="W126" s="130" t="s">
        <v>372</v>
      </c>
      <c r="X126" s="131">
        <v>5.3</v>
      </c>
    </row>
    <row r="127" spans="3:24" x14ac:dyDescent="0.35">
      <c r="C127" s="166"/>
      <c r="D127" s="129" t="s">
        <v>438</v>
      </c>
      <c r="E127" s="130">
        <v>7.2</v>
      </c>
      <c r="F127" s="130">
        <v>6.5</v>
      </c>
      <c r="G127" s="130">
        <v>6.4</v>
      </c>
      <c r="H127" s="130" t="s">
        <v>372</v>
      </c>
      <c r="I127" s="130">
        <v>6.7</v>
      </c>
      <c r="J127" s="130">
        <v>4</v>
      </c>
      <c r="K127" s="130">
        <v>6.7</v>
      </c>
      <c r="L127" s="130">
        <v>5.8</v>
      </c>
      <c r="M127" s="130">
        <v>6.1</v>
      </c>
      <c r="N127" s="130">
        <v>7</v>
      </c>
      <c r="O127" s="130" t="s">
        <v>372</v>
      </c>
      <c r="P127" s="130">
        <v>4.7</v>
      </c>
      <c r="Q127" s="130">
        <v>4.5999999999999996</v>
      </c>
      <c r="R127" s="130">
        <v>6.4</v>
      </c>
      <c r="S127" s="130">
        <v>7.2</v>
      </c>
      <c r="T127" s="130">
        <v>6.3</v>
      </c>
      <c r="U127" s="130" t="s">
        <v>372</v>
      </c>
      <c r="V127" s="130">
        <v>6.4</v>
      </c>
      <c r="W127" s="130" t="s">
        <v>372</v>
      </c>
      <c r="X127" s="131">
        <v>3.3</v>
      </c>
    </row>
  </sheetData>
  <sheetProtection algorithmName="SHA-512" hashValue="1bO/cFrkNSjAFQMnbEMMoVCkOs4E+K+DySmjvqBzFN2xlnvABQa7k68NyNqna/64Q8ycH/ABRQJXHk27i47kXg==" saltValue="8g8ffNUMvtkKFwPv+4QCBA==" spinCount="100000" sheet="1" objects="1" scenarios="1" sort="0" autoFilter="0" pivotTables="0"/>
  <mergeCells count="43">
    <mergeCell ref="A2:B28"/>
    <mergeCell ref="C110:C112"/>
    <mergeCell ref="C113:C115"/>
    <mergeCell ref="C116:C118"/>
    <mergeCell ref="C119:C121"/>
    <mergeCell ref="C74:C76"/>
    <mergeCell ref="C77:C79"/>
    <mergeCell ref="C80:C82"/>
    <mergeCell ref="C83:C85"/>
    <mergeCell ref="C86:C88"/>
    <mergeCell ref="C89:C91"/>
    <mergeCell ref="C56:C58"/>
    <mergeCell ref="C59:C61"/>
    <mergeCell ref="C62:C64"/>
    <mergeCell ref="C65:C67"/>
    <mergeCell ref="C68:C70"/>
    <mergeCell ref="C122:C124"/>
    <mergeCell ref="C125:C127"/>
    <mergeCell ref="C92:C94"/>
    <mergeCell ref="C95:C97"/>
    <mergeCell ref="C98:C100"/>
    <mergeCell ref="C101:C103"/>
    <mergeCell ref="C104:C106"/>
    <mergeCell ref="C107:C109"/>
    <mergeCell ref="C71:C73"/>
    <mergeCell ref="C38:C40"/>
    <mergeCell ref="C41:C43"/>
    <mergeCell ref="C44:C46"/>
    <mergeCell ref="C47:C49"/>
    <mergeCell ref="C50:C52"/>
    <mergeCell ref="C53:C55"/>
    <mergeCell ref="C35:C37"/>
    <mergeCell ref="C2:C4"/>
    <mergeCell ref="C5:C7"/>
    <mergeCell ref="C8:C10"/>
    <mergeCell ref="C11:C13"/>
    <mergeCell ref="C14:C16"/>
    <mergeCell ref="C17:C19"/>
    <mergeCell ref="C20:C22"/>
    <mergeCell ref="C23:C25"/>
    <mergeCell ref="C26:C28"/>
    <mergeCell ref="C29:C31"/>
    <mergeCell ref="C32:C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94BB-FF7C-4CD0-950C-A78A1DFAB736}">
  <dimension ref="B1:BQ660"/>
  <sheetViews>
    <sheetView showGridLines="0" showRowColHeaders="0" zoomScale="90" zoomScaleNormal="90" workbookViewId="0">
      <pane ySplit="4" topLeftCell="A5" activePane="bottomLeft" state="frozen"/>
      <selection pane="bottomLeft" activeCell="D8" sqref="D8"/>
    </sheetView>
  </sheetViews>
  <sheetFormatPr defaultRowHeight="14.5" x14ac:dyDescent="0.35"/>
  <cols>
    <col min="2" max="2" width="30.26953125" bestFit="1" customWidth="1"/>
    <col min="3" max="3" width="9.1796875" style="2"/>
    <col min="5" max="5" width="15.54296875" style="49" customWidth="1"/>
    <col min="6" max="8" width="15.54296875" customWidth="1"/>
    <col min="9" max="9" width="15.54296875" style="49" customWidth="1"/>
    <col min="10" max="13" width="15.54296875" customWidth="1"/>
    <col min="14" max="14" width="15.54296875" style="49" customWidth="1"/>
    <col min="15" max="18" width="15.54296875" customWidth="1"/>
    <col min="19" max="19" width="15.54296875" style="49" customWidth="1"/>
    <col min="20" max="21" width="15.54296875" customWidth="1"/>
    <col min="22" max="22" width="15.54296875" style="49" customWidth="1"/>
    <col min="23" max="24" width="15.54296875" customWidth="1"/>
    <col min="25" max="25" width="15.54296875" style="49" customWidth="1"/>
    <col min="26" max="27" width="15.54296875" customWidth="1"/>
    <col min="28" max="28" width="15.54296875" style="49" customWidth="1"/>
    <col min="29" max="30" width="15.54296875" customWidth="1"/>
    <col min="31" max="31" width="15.54296875" style="49" customWidth="1"/>
    <col min="32" max="33" width="15.54296875" customWidth="1"/>
    <col min="34" max="34" width="15.54296875" style="49" customWidth="1"/>
    <col min="35" max="38" width="15.54296875" customWidth="1"/>
    <col min="39" max="39" width="15.54296875" style="49" customWidth="1"/>
    <col min="40" max="41" width="15.54296875" customWidth="1"/>
    <col min="42" max="42" width="15.54296875" style="49" customWidth="1"/>
    <col min="43" max="44" width="15.54296875" customWidth="1"/>
    <col min="45" max="45" width="15.54296875" style="92" customWidth="1"/>
    <col min="46" max="46" width="15.54296875" customWidth="1"/>
    <col min="47" max="47" width="15.54296875" style="92" customWidth="1"/>
    <col min="48" max="55" width="15.54296875" customWidth="1"/>
  </cols>
  <sheetData>
    <row r="1" spans="2:69" s="112" customFormat="1" x14ac:dyDescent="0.35">
      <c r="C1" s="113"/>
      <c r="D1" s="112">
        <v>2025</v>
      </c>
      <c r="E1" s="114" t="str">
        <f>IFERROR(IF(GETPIVOTDATA("Index1",'Pivot-Index'!$B$274,"År",2025)&lt;5,"-",GETPIVOTDATA("Index1",'Pivot-Index'!$J$274,"År",2025)),"-")</f>
        <v>-</v>
      </c>
      <c r="F1" s="112" t="str">
        <f>IFERROR(IF(GETPIVOTDATA("F1",'Pivot-Index'!$B$10,"År",2025)&lt;5,"-",GETPIVOTDATA("F1",'Pivot-Index'!$J$10,"År",2025)),"-")</f>
        <v>-</v>
      </c>
      <c r="G1" s="112" t="str">
        <f>IFERROR(IF(GETPIVOTDATA("F2",'Pivot-Index'!$R$10,"År",2025)&lt;5,"-",GETPIVOTDATA("F2",'Pivot-Index'!$Z$10,"År",2025)),"-")</f>
        <v>-</v>
      </c>
      <c r="H1" s="112" t="str">
        <f>IFERROR(IF(GETPIVOTDATA("F3",'Pivot-Index'!$B$22,"År",2025)&lt;5,"-",GETPIVOTDATA("F3",'Pivot-Index'!$J$22,"År",2025)),"-")</f>
        <v>-</v>
      </c>
      <c r="I1" s="114" t="str">
        <f>IFERROR(IF(GETPIVOTDATA("Index2",'Pivot-Index'!$R$274,"År",2025)&lt;5,"-",GETPIVOTDATA("Index2",'Pivot-Index'!$Z$274,"År",2025)),"-")</f>
        <v>-</v>
      </c>
      <c r="J1" s="112" t="str">
        <f>IFERROR(IF(GETPIVOTDATA("F4",'Pivot-Index'!$R$22,"År",2025)&lt;5,"-",GETPIVOTDATA("F4",'Pivot-Index'!$Z$22,"År",2025)),"-")</f>
        <v>-</v>
      </c>
      <c r="K1" s="112" t="str">
        <f>IFERROR(IF(GETPIVOTDATA("F5",'Pivot-Index'!$B$34,"År",2025)&lt;5,"-",GETPIVOTDATA("F5",'Pivot-Index'!$J$34,"År",2025)),"-")</f>
        <v>-</v>
      </c>
      <c r="L1" s="112" t="str">
        <f>IFERROR(IF(GETPIVOTDATA("F6",'Pivot-Index'!$R$34,"År",2025)&lt;5,"-",GETPIVOTDATA("F6",'Pivot-Index'!$Z$34,"År",2025)),"-")</f>
        <v>-</v>
      </c>
      <c r="M1" s="112" t="str">
        <f>IFERROR(IF(GETPIVOTDATA("F7",'Pivot-Index'!$B$46,"År",2025)&lt;5,"-",GETPIVOTDATA("F7",'Pivot-Index'!$J$46,"År",2025)),"-")</f>
        <v>-</v>
      </c>
      <c r="N1" s="114" t="str">
        <f>IFERROR(IF(GETPIVOTDATA("Index3",'Pivot-Index'!$AH$274,"År",2025)&lt;5,"-",GETPIVOTDATA("Index3",'Pivot-Index'!$AP$274,"År",2025)),"-")</f>
        <v>-</v>
      </c>
      <c r="O1" s="112" t="str">
        <f>IFERROR(IF(GETPIVOTDATA("F8",'Pivot-Index'!$R$46,"År",2025)&lt;5,"-",GETPIVOTDATA("F8",'Pivot-Index'!$Z$46,"År",2025)),"-")</f>
        <v>-</v>
      </c>
      <c r="P1" s="112" t="str">
        <f>IFERROR(IF(GETPIVOTDATA("F9",'Pivot-Index'!$B$58,"År",2025)&lt;5,"-",GETPIVOTDATA("F9",'Pivot-Index'!$J$58,"År",2025)),"-")</f>
        <v>-</v>
      </c>
      <c r="Q1" s="112" t="str">
        <f>IFERROR(IF(GETPIVOTDATA("F10",'Pivot-Index'!$R$58,"År",2025)&lt;5,"-",GETPIVOTDATA("F10",'Pivot-Index'!$Z$58,"År",2025)),"-")</f>
        <v>-</v>
      </c>
      <c r="R1" s="112" t="str">
        <f>IFERROR(IF(GETPIVOTDATA("F11",'Pivot-Index'!$B$70,"År",2025)&lt;5,"-",GETPIVOTDATA("F11",'Pivot-Index'!$J$70,"År",2025)),"-")</f>
        <v>-</v>
      </c>
      <c r="S1" s="114" t="str">
        <f>IFERROR(IF(GETPIVOTDATA("Index4",'Pivot-Index'!$AX$274,"År",2025)&lt;5,"-",GETPIVOTDATA("Index4",'Pivot-Index'!$BF$274,"År",2025)),"-")</f>
        <v>-</v>
      </c>
      <c r="T1" s="112" t="str">
        <f>IFERROR(IF(GETPIVOTDATA("F12",'Pivot-Index'!$R$70,"År",2025)&lt;5,"-",GETPIVOTDATA("F12",'Pivot-Index'!$Z$70,"År",2025)),"-")</f>
        <v>-</v>
      </c>
      <c r="U1" s="112" t="str">
        <f>IFERROR(IF(GETPIVOTDATA("F13",'Pivot-Index'!$B$82,"År",2025)&lt;5,"-",GETPIVOTDATA("F13",'Pivot-Index'!$J$82,"År",2025)),"-")</f>
        <v>-</v>
      </c>
      <c r="V1" s="114" t="str">
        <f>IFERROR(IF(GETPIVOTDATA("Index5",'Pivot-Index'!$BN$273,"År",2025)&lt;5,"-",GETPIVOTDATA("Index5",'Pivot-Index'!$BV$273,"År",2025)),"-")</f>
        <v>-</v>
      </c>
      <c r="W1" s="112" t="str">
        <f>IFERROR(IF(GETPIVOTDATA("F14",'Pivot-Index'!$R$82,"År",2025)&lt;5,"-",GETPIVOTDATA("F14",'Pivot-Index'!$Z$82,"År",2025)),"-")</f>
        <v>-</v>
      </c>
      <c r="X1" s="112" t="str">
        <f>IFERROR(IF(GETPIVOTDATA("F15",'Pivot-Index'!$B$94,"År",2025)&lt;5,"-",GETPIVOTDATA("F15",'Pivot-Index'!$J$94,"År",2025)),"-")</f>
        <v>-</v>
      </c>
      <c r="Y1" s="114" t="str">
        <f>IFERROR(IF(GETPIVOTDATA("Index6",'Pivot-Index'!$CD$273,"År",2025)&lt;5,"-",GETPIVOTDATA("Index6",'Pivot-Index'!$CJ$273,"År",2025)),"-")</f>
        <v>-</v>
      </c>
      <c r="Z1" s="112" t="str">
        <f>IFERROR(IF(GETPIVOTDATA("F16",'Pivot-Index'!$R$94,"År",2025)&lt;5,"-",GETPIVOTDATA("F16",'Pivot-Index'!$Z$94,"År",2025)),"-")</f>
        <v>-</v>
      </c>
      <c r="AA1" s="112" t="str">
        <f>IFERROR(IF(GETPIVOTDATA("F17",'Pivot-Index'!$B$106,"År",2025)&lt;5,"-",GETPIVOTDATA("F17",'Pivot-Index'!$J$106,"År",2025)),"-")</f>
        <v>-</v>
      </c>
      <c r="AB1" s="114" t="str">
        <f>IFERROR(IF(GETPIVOTDATA("Index7",'Pivot-Index'!$F$291,"År",2025)&lt;5,"-",GETPIVOTDATA("Index7",'Pivot-Index'!$N$291,"År",2025)),"-")</f>
        <v>-</v>
      </c>
      <c r="AC1" s="112" t="str">
        <f>IFERROR(IF(GETPIVOTDATA("F18",'Pivot-Index'!$R$106,"År",2025)&lt;5,"-",GETPIVOTDATA("F18",'Pivot-Index'!$Z$106,"År",2025)),"-")</f>
        <v>-</v>
      </c>
      <c r="AD1" s="112" t="str">
        <f>IFERROR(IF(GETPIVOTDATA("F19",'Pivot-Index'!$B$118,"År",2025)&lt;5,"-",GETPIVOTDATA("F19",'Pivot-Index'!$J$118,"År",2025)),"-")</f>
        <v>-</v>
      </c>
      <c r="AE1" s="114" t="str">
        <f>IFERROR(IF(GETPIVOTDATA("Index8",'Pivot-Index'!$V$291,"År",2025)&lt;5,"-",GETPIVOTDATA("Index8",'Pivot-Index'!$AD$291,"År",2025)),"-")</f>
        <v>-</v>
      </c>
      <c r="AF1" s="112" t="str">
        <f>IFERROR(IF(GETPIVOTDATA("F20",'Pivot-Index'!$R$118,"År",2025)&lt;5,"-",GETPIVOTDATA("F20",'Pivot-Index'!$Z$118,"År",2025)),"-")</f>
        <v>-</v>
      </c>
      <c r="AG1" s="112" t="str">
        <f>IFERROR(IF(GETPIVOTDATA("F21",'Pivot-Index'!$B$130,"År",2025)&lt;5,"-",GETPIVOTDATA("F21",'Pivot-Index'!$J$130,"År",2025)),"-")</f>
        <v>-</v>
      </c>
      <c r="AH1" s="114" t="str">
        <f>IFERROR(IF(GETPIVOTDATA("Index9",'Pivot-Index'!$AL$291,"År",2025)&lt;5,"-",GETPIVOTDATA("Index9",'Pivot-Index'!$AT$291,"År",2025)),"-")</f>
        <v>-</v>
      </c>
      <c r="AI1" s="112" t="str">
        <f>IFERROR(IF(GETPIVOTDATA("F22",'Pivot-Index'!$R$130,"År",2025)&lt;5,"-",GETPIVOTDATA("F22",'Pivot-Index'!$Z$130,"År",2025)),"-")</f>
        <v>-</v>
      </c>
      <c r="AJ1" s="112" t="str">
        <f>IFERROR(IF(GETPIVOTDATA("F23",'Pivot-Index'!$B$142,"År",2025)&lt;5,"-",GETPIVOTDATA("F23",'Pivot-Index'!$J$142,"År",2025)),"-")</f>
        <v>-</v>
      </c>
      <c r="AK1" s="112" t="str">
        <f>IFERROR(IF(GETPIVOTDATA("F24",'Pivot-Index'!$R$142,"År",2025)&lt;5,"-",GETPIVOTDATA("F24",'Pivot-Index'!$Z$142,"År",2025)),"-")</f>
        <v>-</v>
      </c>
      <c r="AL1" s="112" t="str">
        <f>IFERROR(IF(GETPIVOTDATA("F25",'Pivot-Index'!$B$154,"År",2025)&lt;5,"-",GETPIVOTDATA("F25",'Pivot-Index'!$J$154,"År",2025)),"-")</f>
        <v>-</v>
      </c>
      <c r="AM1" s="114" t="str">
        <f>IFERROR(IF(GETPIVOTDATA("Index10",'Pivot-Index'!$BB$291,"År",2025)&lt;5,"-",GETPIVOTDATA("Index10",'Pivot-Index'!$BJ$291,"År",2025)),"-")</f>
        <v>-</v>
      </c>
      <c r="AN1" s="112" t="str">
        <f>IFERROR(IF(GETPIVOTDATA("F26",'Pivot-Index'!$R$154,"År",2025)&lt;5,"-",GETPIVOTDATA("F26",'Pivot-Index'!$Z$154,"År",2025)),"-")</f>
        <v>-</v>
      </c>
      <c r="AO1" s="112" t="str">
        <f>IFERROR(IF(GETPIVOTDATA("F27",'Pivot-Index'!$B$166,"År",2025)&lt;5,"-",GETPIVOTDATA("F27",'Pivot-Index'!$J$166,"År",2025)),"-")</f>
        <v>-</v>
      </c>
      <c r="AP1" s="114" t="str">
        <f>IFERROR(IF(GETPIVOTDATA("Index11",'Pivot-Index'!$BR$291,"År",2025)&lt;5,"-",GETPIVOTDATA("Index11",'Pivot-Index'!$BZ$291,"År",2025)),"-")</f>
        <v>-</v>
      </c>
      <c r="AQ1" s="112" t="str">
        <f>IFERROR(IF(GETPIVOTDATA("F28",'Pivot-Index'!$R$166,"År",2025)&lt;5,"-",GETPIVOTDATA("F28",'Pivot-Index'!$Z$166,"År",2025)),"-")</f>
        <v>-</v>
      </c>
      <c r="AR1" s="112" t="str">
        <f>IFERROR(IF(GETPIVOTDATA("F29",'Pivot-Index'!$B$178,"År",2025)&lt;5,"-",GETPIVOTDATA("F29",'Pivot-Index'!$J$178,"År",2025)),"-")</f>
        <v>-</v>
      </c>
      <c r="AS1" s="115" t="s">
        <v>372</v>
      </c>
      <c r="AT1" s="116" t="str">
        <f>IFERROR(IF(GETPIVOTDATA("F30",'Pivot-Index'!$R$178,"År",2025)&lt;5,"-",GETPIVOTDATA("F30",'Pivot-Index'!$Z$178,"År",2025)),"-")</f>
        <v>-</v>
      </c>
      <c r="AU1" s="117" t="s">
        <v>372</v>
      </c>
      <c r="AV1" s="116" t="str">
        <f>IFERROR(IF(GETPIVOTDATA("F31",'Pivot-Index'!$B$190,"År",2025)&lt;5,"-",GETPIVOTDATA("F31",'Pivot-Index'!$J$190,"År",2025)),"-")</f>
        <v>-</v>
      </c>
      <c r="AW1" s="116" t="str">
        <f>IFERROR(IF(GETPIVOTDATA("F32",'Pivot-Index'!$R$190,"År",2025)&lt;5,"-",GETPIVOTDATA("F32",'Pivot-Index'!$Z$190,"År",2025)),"-")</f>
        <v>-</v>
      </c>
      <c r="AX1" s="116" t="str">
        <f>IFERROR(IF(GETPIVOTDATA("F33",'Pivot-Index'!$B$202,"År",2025)&lt;5,"-",GETPIVOTDATA("F33",'Pivot-Index'!$J$202,"År",2025)),"-")</f>
        <v>-</v>
      </c>
      <c r="AY1" s="116" t="str">
        <f>IFERROR(IF(GETPIVOTDATA("F34",'Pivot-Index'!$R$202,"År",2025)&lt;5,"-",GETPIVOTDATA("F34",'Pivot-Index'!$Z$202,"År",2025)),"-")</f>
        <v>-</v>
      </c>
    </row>
    <row r="2" spans="2:69" s="112" customFormat="1" x14ac:dyDescent="0.35">
      <c r="C2" s="113"/>
      <c r="D2" s="112">
        <v>2024</v>
      </c>
      <c r="E2" s="114">
        <f>IFERROR(IF(GETPIVOTDATA("Index1",'Pivot-Index'!$B$274,"År",2024)&lt;5,"-",GETPIVOTDATA("Index1",'Pivot-Index'!$J$274,"År",2024)),"-")</f>
        <v>4.9042794376098726</v>
      </c>
      <c r="F2" s="125">
        <f>IFERROR(IF(GETPIVOTDATA("F1",'Pivot-Index'!$B$10,"År",2024)&lt;5,"-",GETPIVOTDATA("F1",'Pivot-Index'!$J$10,"År",2024)),"-")</f>
        <v>5.4296610169491526</v>
      </c>
      <c r="G2" s="125">
        <f>IFERROR(IF(GETPIVOTDATA("F2",'Pivot-Index'!$R$10,"År",2024)&lt;5,"-",GETPIVOTDATA("F2",'Pivot-Index'!$Z$10,"År",2024)),"-")</f>
        <v>5.062954755309323</v>
      </c>
      <c r="H2" s="125">
        <f>IFERROR(IF(GETPIVOTDATA("F3",'Pivot-Index'!$B$22,"År",2024)&lt;5,"-",GETPIVOTDATA("F3",'Pivot-Index'!$J$22,"År",2024)),"-")</f>
        <v>4.1826335877862633</v>
      </c>
      <c r="I2" s="114">
        <f>IFERROR(IF(GETPIVOTDATA("Index2",'Pivot-Index'!$R$274,"År",2024)&lt;5,"-",GETPIVOTDATA("Index2",'Pivot-Index'!$Z$274,"År",2024)),"-")</f>
        <v>4.6543638229258084</v>
      </c>
      <c r="J2" s="125">
        <f>IFERROR(IF(GETPIVOTDATA("F4",'Pivot-Index'!$R$22,"År",2024)&lt;5,"-",GETPIVOTDATA("F4",'Pivot-Index'!$Z$22,"År",2024)),"-")</f>
        <v>4.1788808007279252</v>
      </c>
      <c r="K2" s="125">
        <f>IFERROR(IF(GETPIVOTDATA("F5",'Pivot-Index'!$B$34,"År",2024)&lt;5,"-",GETPIVOTDATA("F5",'Pivot-Index'!$J$34,"År",2024)),"-")</f>
        <v>4.8685096153846139</v>
      </c>
      <c r="L2" s="125">
        <f>IFERROR(IF(GETPIVOTDATA("F6",'Pivot-Index'!$R$34,"År",2024)&lt;5,"-",GETPIVOTDATA("F6",'Pivot-Index'!$Z$34,"År",2024)),"-")</f>
        <v>2.8731504065040672</v>
      </c>
      <c r="M2" s="125">
        <f>IFERROR(IF(GETPIVOTDATA("F7",'Pivot-Index'!$B$46,"År",2024)&lt;5,"-",GETPIVOTDATA("F7",'Pivot-Index'!$J$46,"År",2024)),"-")</f>
        <v>6.8540892193308549</v>
      </c>
      <c r="N2" s="114">
        <f>IFERROR(IF(GETPIVOTDATA("Index3",'Pivot-Index'!$AH$274,"År",2024)&lt;5,"-",GETPIVOTDATA("Index3",'Pivot-Index'!$AP$274,"År",2024)),"-")</f>
        <v>6.0849654919235858</v>
      </c>
      <c r="O2" s="125">
        <f>IFERROR(IF(GETPIVOTDATA("F8",'Pivot-Index'!$R$46,"År",2024)&lt;5,"-",GETPIVOTDATA("F8",'Pivot-Index'!$Z$46,"År",2024)),"-")</f>
        <v>6.5049194991055455</v>
      </c>
      <c r="P2" s="125">
        <f>IFERROR(IF(GETPIVOTDATA("F9",'Pivot-Index'!$B$58,"År",2024)&lt;5,"-",GETPIVOTDATA("F9",'Pivot-Index'!$J$58,"År",2024)),"-")</f>
        <v>6.7484105358764763</v>
      </c>
      <c r="Q2" s="125">
        <f>IFERROR(IF(GETPIVOTDATA("F10",'Pivot-Index'!$R$58,"År",2024)&lt;5,"-",GETPIVOTDATA("F10",'Pivot-Index'!$Z$58,"År",2024)),"-")</f>
        <v>5.8201898734177311</v>
      </c>
      <c r="R2" s="125">
        <f>IFERROR(IF(GETPIVOTDATA("F11",'Pivot-Index'!$B$70,"År",2024)&lt;5,"-",GETPIVOTDATA("F11",'Pivot-Index'!$J$70,"År",2024)),"-")</f>
        <v>5.4020664869721475</v>
      </c>
      <c r="S2" s="114">
        <f>IFERROR(IF(GETPIVOTDATA("Index4",'Pivot-Index'!$AX$274,"År",2024)&lt;5,"-",GETPIVOTDATA("Index4",'Pivot-Index'!$BF$274,"År",2024)),"-")</f>
        <v>4.843043875685578</v>
      </c>
      <c r="T2" s="125">
        <f>IFERROR(IF(GETPIVOTDATA("F12",'Pivot-Index'!$R$70,"År",2024)&lt;5,"-",GETPIVOTDATA("F12",'Pivot-Index'!$Z$70,"År",2024)),"-")</f>
        <v>4.3304640151515219</v>
      </c>
      <c r="U2" s="125">
        <f>IFERROR(IF(GETPIVOTDATA("F13",'Pivot-Index'!$B$82,"År",2024)&lt;5,"-",GETPIVOTDATA("F13",'Pivot-Index'!$J$82,"År",2024)),"-")</f>
        <v>5.4404271844660261</v>
      </c>
      <c r="V2" s="114">
        <f>IFERROR(IF(GETPIVOTDATA("Index5",'Pivot-Index'!$BN$273,"År",2024)&lt;5,"-",GETPIVOTDATA("Index5",'Pivot-Index'!$BV$273,"År",2024)),"-")</f>
        <v>6.2197621184919223</v>
      </c>
      <c r="W2" s="125">
        <f>IFERROR(IF(GETPIVOTDATA("F14",'Pivot-Index'!$R$82,"År",2024)&lt;5,"-",GETPIVOTDATA("F14",'Pivot-Index'!$Z$82,"År",2024)),"-")</f>
        <v>5.4620224719101147</v>
      </c>
      <c r="X2" s="125">
        <f>IFERROR(IF(GETPIVOTDATA("F15",'Pivot-Index'!$B$94,"År",2024)&lt;5,"-",GETPIVOTDATA("F15",'Pivot-Index'!$J$94,"År",2024)),"-")</f>
        <v>6.9777158774373262</v>
      </c>
      <c r="Y2" s="114">
        <f>IFERROR(IF(GETPIVOTDATA("Index6",'Pivot-Index'!$CD$273,"År",2024)&lt;5,"-",GETPIVOTDATA("Index6",'Pivot-Index'!$CJ$273,"År",2024)),"-")</f>
        <v>5.7569595216191587</v>
      </c>
      <c r="Z2" s="125">
        <f>IFERROR(IF(GETPIVOTDATA("F16",'Pivot-Index'!$R$94,"År",2024)&lt;5,"-",GETPIVOTDATA("F16",'Pivot-Index'!$Z$94,"År",2024)),"-")</f>
        <v>5.7888878235858341</v>
      </c>
      <c r="AA2" s="125">
        <f>IFERROR(IF(GETPIVOTDATA("F17",'Pivot-Index'!$B$106,"År",2024)&lt;5,"-",GETPIVOTDATA("F17",'Pivot-Index'!$J$106,"År",2024)),"-")</f>
        <v>5.7111111111111326</v>
      </c>
      <c r="AB2" s="114">
        <f>IFERROR(IF(GETPIVOTDATA("Index7",'Pivot-Index'!$F$291,"År",2024)&lt;5,"-",GETPIVOTDATA("Index7",'Pivot-Index'!$N$291,"År",2024)),"-")</f>
        <v>3.9586818181818093</v>
      </c>
      <c r="AC2" s="125">
        <f>IFERROR(IF(GETPIVOTDATA("F18",'Pivot-Index'!$R$106,"År",2024)&lt;5,"-",GETPIVOTDATA("F18",'Pivot-Index'!$Z$106,"År",2024)),"-")</f>
        <v>3.8019291705498555</v>
      </c>
      <c r="AD2" s="125">
        <f>IFERROR(IF(GETPIVOTDATA("F19",'Pivot-Index'!$B$118,"År",2024)&lt;5,"-",GETPIVOTDATA("F19",'Pivot-Index'!$J$118,"År",2024)),"-")</f>
        <v>4.2217262512768166</v>
      </c>
      <c r="AE2" s="114">
        <f>IFERROR(IF(GETPIVOTDATA("Index8",'Pivot-Index'!$V$291,"År",2024)&lt;5,"-",GETPIVOTDATA("Index8",'Pivot-Index'!$AD$291,"År",2024)),"-")</f>
        <v>5.3447508896797151</v>
      </c>
      <c r="AF2" s="125">
        <f>IFERROR(IF(GETPIVOTDATA("F20",'Pivot-Index'!$R$118,"År",2024)&lt;5,"-",GETPIVOTDATA("F20",'Pivot-Index'!$Z$118,"År",2024)),"-")</f>
        <v>5.3972172351885099</v>
      </c>
      <c r="AG2" s="125">
        <f>IFERROR(IF(GETPIVOTDATA("F21",'Pivot-Index'!$B$130,"År",2024)&lt;5,"-",GETPIVOTDATA("F21",'Pivot-Index'!$J$130,"År",2024)),"-")</f>
        <v>5.3127812781278125</v>
      </c>
      <c r="AH2" s="114">
        <f>IFERROR(IF(GETPIVOTDATA("Index9",'Pivot-Index'!$AL$291,"År",2024)&lt;5,"-",GETPIVOTDATA("Index9",'Pivot-Index'!$AT$291,"År",2024)),"-")</f>
        <v>7.6620205378249944</v>
      </c>
      <c r="AI2" s="125">
        <f>IFERROR(IF(GETPIVOTDATA("F22",'Pivot-Index'!$R$130,"År",2024)&lt;5,"-",GETPIVOTDATA("F22",'Pivot-Index'!$Z$130,"År",2024)),"-")</f>
        <v>8.3689717925386713</v>
      </c>
      <c r="AJ2" s="125">
        <f>IFERROR(IF(GETPIVOTDATA("F23",'Pivot-Index'!$B$142,"År",2024)&lt;5,"-",GETPIVOTDATA("F23",'Pivot-Index'!$J$142,"År",2024)),"-")</f>
        <v>8.7283105022831045</v>
      </c>
      <c r="AK2" s="125">
        <f>IFERROR(IF(GETPIVOTDATA("F24",'Pivot-Index'!$R$142,"År",2024)&lt;5,"-",GETPIVOTDATA("F24",'Pivot-Index'!$Z$142,"År",2024)),"-")</f>
        <v>6.9433030027297677</v>
      </c>
      <c r="AL2" s="125">
        <f>IFERROR(IF(GETPIVOTDATA("F25",'Pivot-Index'!$B$154,"År",2024)&lt;5,"-",GETPIVOTDATA("F25",'Pivot-Index'!$J$154,"År",2024)),"-")</f>
        <v>6.685363385464588</v>
      </c>
      <c r="AM2" s="114">
        <f>IFERROR(IF(GETPIVOTDATA("Index10",'Pivot-Index'!$BB$291,"År",2024)&lt;5,"-",GETPIVOTDATA("Index10",'Pivot-Index'!$BJ$291,"År",2024)),"-")</f>
        <v>5.0127043158861362</v>
      </c>
      <c r="AN2" s="125">
        <f>IFERROR(IF(GETPIVOTDATA("F26",'Pivot-Index'!$R$154,"År",2024)&lt;5,"-",GETPIVOTDATA("F26",'Pivot-Index'!$Z$154,"År",2024)),"-")</f>
        <v>5.2626376811594238</v>
      </c>
      <c r="AO2" s="125">
        <f>IFERROR(IF(GETPIVOTDATA("F27",'Pivot-Index'!$B$166,"År",2024)&lt;5,"-",GETPIVOTDATA("F27",'Pivot-Index'!$J$166,"År",2024)),"-")</f>
        <v>4.8227788279773156</v>
      </c>
      <c r="AP2" s="114">
        <f>IFERROR(IF(GETPIVOTDATA("Index11",'Pivot-Index'!$BR$291,"År",2024)&lt;5,"-",GETPIVOTDATA("Index11",'Pivot-Index'!$BZ$291,"År",2024)),"-")</f>
        <v>5.8226375711575038</v>
      </c>
      <c r="AQ2" s="125">
        <f>IFERROR(IF(GETPIVOTDATA("F28",'Pivot-Index'!$R$166,"År",2024)&lt;5,"-",GETPIVOTDATA("F28",'Pivot-Index'!$Z$166,"År",2024)),"-")</f>
        <v>5.9722233300099727</v>
      </c>
      <c r="AR2" s="125">
        <f>IFERROR(IF(GETPIVOTDATA("F29",'Pivot-Index'!$B$178,"År",2024)&lt;5,"-",GETPIVOTDATA("F29",'Pivot-Index'!$J$178,"År",2024)),"-")</f>
        <v>5.7566630669546592</v>
      </c>
      <c r="AS2" s="126" t="s">
        <v>372</v>
      </c>
      <c r="AT2" s="116">
        <f>IFERROR(IF(GETPIVOTDATA("F30",'Pivot-Index'!$R$178,"År",2024)&lt;5,"-",GETPIVOTDATA("F30",'Pivot-Index'!$Z$178,"År",2024)),"-")</f>
        <v>5.4498609823911108</v>
      </c>
      <c r="AU2" s="127" t="s">
        <v>372</v>
      </c>
      <c r="AV2" s="116">
        <f>IFERROR(IF(GETPIVOTDATA("F31",'Pivot-Index'!$B$190,"År",2024)&lt;5,"-",GETPIVOTDATA("F31",'Pivot-Index'!$J$190,"År",2024)),"-")</f>
        <v>4.6453425925925984</v>
      </c>
      <c r="AW2" s="116">
        <f>IFERROR(IF(GETPIVOTDATA("F32",'Pivot-Index'!$R$190,"År",2024)&lt;5,"-",GETPIVOTDATA("F32",'Pivot-Index'!$Z$190,"År",2024)),"-")</f>
        <v>4.9801846722068372</v>
      </c>
      <c r="AX2" s="116">
        <f>IFERROR(IF(GETPIVOTDATA("F33",'Pivot-Index'!$B$202,"År",2024)&lt;5,"-",GETPIVOTDATA("F33",'Pivot-Index'!$J$202,"År",2024)),"-")</f>
        <v>6.6336876155268216</v>
      </c>
      <c r="AY2" s="116">
        <f>IFERROR(IF(GETPIVOTDATA("F34",'Pivot-Index'!$R$202,"År",2024)&lt;5,"-",GETPIVOTDATA("F34",'Pivot-Index'!$Z$202,"År",2024)),"-")</f>
        <v>6.8566987487969362</v>
      </c>
    </row>
    <row r="3" spans="2:69" s="112" customFormat="1" x14ac:dyDescent="0.35">
      <c r="C3" s="113"/>
      <c r="E3" s="128" t="s">
        <v>44</v>
      </c>
      <c r="F3" s="112" t="s">
        <v>4</v>
      </c>
      <c r="G3" s="112" t="s">
        <v>5</v>
      </c>
      <c r="H3" s="112" t="s">
        <v>6</v>
      </c>
      <c r="I3" s="128" t="s">
        <v>45</v>
      </c>
      <c r="J3" s="112" t="s">
        <v>7</v>
      </c>
      <c r="K3" s="112" t="s">
        <v>8</v>
      </c>
      <c r="L3" s="112" t="s">
        <v>9</v>
      </c>
      <c r="M3" s="112" t="s">
        <v>10</v>
      </c>
      <c r="N3" s="128" t="s">
        <v>46</v>
      </c>
      <c r="O3" s="112" t="s">
        <v>11</v>
      </c>
      <c r="P3" s="112" t="s">
        <v>12</v>
      </c>
      <c r="Q3" s="112" t="s">
        <v>13</v>
      </c>
      <c r="R3" s="112" t="s">
        <v>14</v>
      </c>
      <c r="S3" s="128" t="s">
        <v>47</v>
      </c>
      <c r="T3" s="112" t="s">
        <v>15</v>
      </c>
      <c r="U3" s="112" t="s">
        <v>16</v>
      </c>
      <c r="V3" s="128" t="s">
        <v>48</v>
      </c>
      <c r="W3" s="112" t="s">
        <v>17</v>
      </c>
      <c r="X3" s="112" t="s">
        <v>18</v>
      </c>
      <c r="Y3" s="128" t="s">
        <v>49</v>
      </c>
      <c r="Z3" s="112" t="s">
        <v>19</v>
      </c>
      <c r="AA3" s="112" t="s">
        <v>20</v>
      </c>
      <c r="AB3" s="128" t="s">
        <v>50</v>
      </c>
      <c r="AC3" s="112" t="s">
        <v>21</v>
      </c>
      <c r="AD3" s="112" t="s">
        <v>22</v>
      </c>
      <c r="AE3" s="128" t="s">
        <v>259</v>
      </c>
      <c r="AF3" s="112" t="s">
        <v>23</v>
      </c>
      <c r="AG3" s="112" t="s">
        <v>24</v>
      </c>
      <c r="AH3" s="128" t="s">
        <v>260</v>
      </c>
      <c r="AI3" s="112" t="s">
        <v>25</v>
      </c>
      <c r="AJ3" s="112" t="s">
        <v>26</v>
      </c>
      <c r="AK3" s="112" t="s">
        <v>27</v>
      </c>
      <c r="AL3" s="112" t="s">
        <v>28</v>
      </c>
      <c r="AM3" s="128" t="s">
        <v>261</v>
      </c>
      <c r="AN3" s="112" t="s">
        <v>29</v>
      </c>
      <c r="AO3" s="112" t="s">
        <v>30</v>
      </c>
      <c r="AP3" s="128" t="s">
        <v>262</v>
      </c>
      <c r="AQ3" s="112" t="s">
        <v>31</v>
      </c>
      <c r="AR3" s="112" t="s">
        <v>32</v>
      </c>
      <c r="AS3" s="117"/>
      <c r="AT3" s="112" t="s">
        <v>33</v>
      </c>
      <c r="AU3" s="117"/>
      <c r="AV3" s="112" t="s">
        <v>34</v>
      </c>
      <c r="AW3" s="112" t="s">
        <v>35</v>
      </c>
      <c r="AX3" s="112" t="s">
        <v>36</v>
      </c>
      <c r="AY3" s="112" t="s">
        <v>37</v>
      </c>
    </row>
    <row r="4" spans="2:69" ht="116" x14ac:dyDescent="0.35">
      <c r="B4" s="84" t="s">
        <v>445</v>
      </c>
      <c r="C4" s="94" t="s">
        <v>0</v>
      </c>
      <c r="D4" s="85" t="s">
        <v>3</v>
      </c>
      <c r="E4" s="86" t="s">
        <v>267</v>
      </c>
      <c r="F4" s="87" t="s">
        <v>192</v>
      </c>
      <c r="G4" s="87" t="s">
        <v>193</v>
      </c>
      <c r="H4" s="87" t="s">
        <v>194</v>
      </c>
      <c r="I4" s="86" t="s">
        <v>276</v>
      </c>
      <c r="J4" s="87" t="s">
        <v>195</v>
      </c>
      <c r="K4" s="87" t="s">
        <v>196</v>
      </c>
      <c r="L4" s="87" t="s">
        <v>197</v>
      </c>
      <c r="M4" s="87" t="s">
        <v>198</v>
      </c>
      <c r="N4" s="86" t="s">
        <v>275</v>
      </c>
      <c r="O4" s="87" t="s">
        <v>200</v>
      </c>
      <c r="P4" s="87" t="s">
        <v>191</v>
      </c>
      <c r="Q4" s="87" t="s">
        <v>201</v>
      </c>
      <c r="R4" s="87" t="s">
        <v>199</v>
      </c>
      <c r="S4" s="86" t="s">
        <v>277</v>
      </c>
      <c r="T4" s="87" t="s">
        <v>202</v>
      </c>
      <c r="U4" s="87" t="s">
        <v>203</v>
      </c>
      <c r="V4" s="86" t="s">
        <v>278</v>
      </c>
      <c r="W4" s="87" t="s">
        <v>204</v>
      </c>
      <c r="X4" s="87" t="s">
        <v>205</v>
      </c>
      <c r="Y4" s="86" t="s">
        <v>279</v>
      </c>
      <c r="Z4" s="87" t="s">
        <v>206</v>
      </c>
      <c r="AA4" s="87" t="s">
        <v>207</v>
      </c>
      <c r="AB4" s="86" t="s">
        <v>280</v>
      </c>
      <c r="AC4" s="87" t="s">
        <v>209</v>
      </c>
      <c r="AD4" s="87" t="s">
        <v>210</v>
      </c>
      <c r="AE4" s="86" t="s">
        <v>281</v>
      </c>
      <c r="AF4" s="87" t="s">
        <v>211</v>
      </c>
      <c r="AG4" s="87" t="s">
        <v>212</v>
      </c>
      <c r="AH4" s="86" t="s">
        <v>282</v>
      </c>
      <c r="AI4" s="87" t="s">
        <v>213</v>
      </c>
      <c r="AJ4" s="87" t="s">
        <v>214</v>
      </c>
      <c r="AK4" s="87" t="s">
        <v>215</v>
      </c>
      <c r="AL4" s="87" t="s">
        <v>208</v>
      </c>
      <c r="AM4" s="86" t="s">
        <v>283</v>
      </c>
      <c r="AN4" s="87" t="s">
        <v>216</v>
      </c>
      <c r="AO4" s="87" t="s">
        <v>217</v>
      </c>
      <c r="AP4" s="86" t="s">
        <v>284</v>
      </c>
      <c r="AQ4" s="87" t="s">
        <v>218</v>
      </c>
      <c r="AR4" s="87" t="s">
        <v>219</v>
      </c>
      <c r="AS4" s="93" t="s">
        <v>369</v>
      </c>
      <c r="AT4" s="87" t="s">
        <v>220</v>
      </c>
      <c r="AU4" s="93" t="s">
        <v>373</v>
      </c>
      <c r="AV4" s="87" t="s">
        <v>222</v>
      </c>
      <c r="AW4" s="87" t="s">
        <v>187</v>
      </c>
      <c r="AX4" s="87" t="s">
        <v>188</v>
      </c>
      <c r="AY4" s="87" t="s">
        <v>221</v>
      </c>
    </row>
    <row r="5" spans="2:69" x14ac:dyDescent="0.35">
      <c r="B5" s="123" t="s">
        <v>302</v>
      </c>
      <c r="C5" s="95">
        <v>8</v>
      </c>
      <c r="D5" s="88" t="s">
        <v>302</v>
      </c>
      <c r="E5" s="90">
        <v>4.9042794376098726</v>
      </c>
      <c r="F5" s="89">
        <v>5.4296610169491526</v>
      </c>
      <c r="G5" s="89">
        <v>5.062954755309323</v>
      </c>
      <c r="H5" s="89">
        <v>4.1826335877862633</v>
      </c>
      <c r="I5" s="90">
        <v>4.6543638229258084</v>
      </c>
      <c r="J5" s="89">
        <v>4.1788808007279252</v>
      </c>
      <c r="K5" s="89">
        <v>4.8685096153846139</v>
      </c>
      <c r="L5" s="89">
        <v>2.8731504065040672</v>
      </c>
      <c r="M5" s="89">
        <v>6.8540892193308549</v>
      </c>
      <c r="N5" s="90">
        <v>6.0849654919235858</v>
      </c>
      <c r="O5" s="89">
        <v>6.5049194991055455</v>
      </c>
      <c r="P5" s="89">
        <v>6.7484105358764763</v>
      </c>
      <c r="Q5" s="89">
        <v>5.8201898734177311</v>
      </c>
      <c r="R5" s="89">
        <v>5.4020664869721475</v>
      </c>
      <c r="S5" s="90">
        <v>4.843043875685578</v>
      </c>
      <c r="T5" s="89">
        <v>4.3304640151515219</v>
      </c>
      <c r="U5" s="89">
        <v>5.4404271844660261</v>
      </c>
      <c r="V5" s="90">
        <v>6.2197621184919223</v>
      </c>
      <c r="W5" s="89">
        <v>5.4620224719101147</v>
      </c>
      <c r="X5" s="89">
        <v>6.9777158774373262</v>
      </c>
      <c r="Y5" s="90">
        <v>5.7569595216191587</v>
      </c>
      <c r="Z5" s="89">
        <v>5.7888878235858341</v>
      </c>
      <c r="AA5" s="89">
        <v>5.7111111111111326</v>
      </c>
      <c r="AB5" s="90">
        <v>3.9586818181818093</v>
      </c>
      <c r="AC5" s="89">
        <v>3.8019291705498555</v>
      </c>
      <c r="AD5" s="89">
        <v>4.2217262512768166</v>
      </c>
      <c r="AE5" s="90">
        <v>5.3447508896797151</v>
      </c>
      <c r="AF5" s="89">
        <v>5.3972172351885099</v>
      </c>
      <c r="AG5" s="89">
        <v>5.3127812781278125</v>
      </c>
      <c r="AH5" s="90">
        <v>7.6620205378249944</v>
      </c>
      <c r="AI5" s="89">
        <v>8.3689717925386713</v>
      </c>
      <c r="AJ5" s="89">
        <v>8.7283105022831045</v>
      </c>
      <c r="AK5" s="89">
        <v>6.9433030027297677</v>
      </c>
      <c r="AL5" s="89">
        <v>6.685363385464588</v>
      </c>
      <c r="AM5" s="90">
        <v>5.0127043158861362</v>
      </c>
      <c r="AN5" s="89">
        <v>5.2626376811594238</v>
      </c>
      <c r="AO5" s="89">
        <v>4.8227788279773156</v>
      </c>
      <c r="AP5" s="90">
        <v>5.8226375711575038</v>
      </c>
      <c r="AQ5" s="89">
        <v>5.9722233300099727</v>
      </c>
      <c r="AR5" s="89">
        <v>5.7566630669546592</v>
      </c>
      <c r="AS5" s="91" t="s">
        <v>372</v>
      </c>
      <c r="AT5" s="89">
        <v>5.4498609823911108</v>
      </c>
      <c r="AU5" s="91" t="s">
        <v>372</v>
      </c>
      <c r="AV5" s="89">
        <v>4.6453425925925984</v>
      </c>
      <c r="AW5" s="89">
        <v>4.9801846722068372</v>
      </c>
      <c r="AX5" s="89">
        <v>6.6336876155268216</v>
      </c>
      <c r="AY5" s="89">
        <v>6.8566987487969362</v>
      </c>
      <c r="AZ5" s="7"/>
      <c r="BA5" s="7"/>
      <c r="BB5" s="7"/>
      <c r="BC5" s="7"/>
      <c r="BD5" s="7"/>
      <c r="BE5" s="7"/>
      <c r="BF5" s="7"/>
      <c r="BG5" s="7"/>
      <c r="BH5" s="7"/>
      <c r="BI5" s="7"/>
      <c r="BJ5" s="7"/>
      <c r="BK5" s="7"/>
      <c r="BL5" s="7"/>
      <c r="BM5" s="7"/>
      <c r="BN5" s="7"/>
      <c r="BO5" s="7"/>
      <c r="BP5" s="7"/>
      <c r="BQ5" s="7"/>
    </row>
    <row r="6" spans="2:69" x14ac:dyDescent="0.35">
      <c r="B6" s="123" t="s">
        <v>302</v>
      </c>
      <c r="C6" s="95">
        <v>8</v>
      </c>
      <c r="D6" s="88" t="s">
        <v>388</v>
      </c>
      <c r="E6" s="90">
        <v>4.4968306010929116</v>
      </c>
      <c r="F6" s="89">
        <v>5.0028200371057725</v>
      </c>
      <c r="G6" s="89">
        <v>4.6432442748091853</v>
      </c>
      <c r="H6" s="89">
        <v>3.8573477406680001</v>
      </c>
      <c r="I6" s="90">
        <v>4.4967366180048671</v>
      </c>
      <c r="J6" s="89">
        <v>3.9968233082707005</v>
      </c>
      <c r="K6" s="89">
        <v>4.5492899408284284</v>
      </c>
      <c r="L6" s="89">
        <v>2.6842612419700296</v>
      </c>
      <c r="M6" s="89">
        <v>6.8762088974854931</v>
      </c>
      <c r="N6" s="90">
        <v>5.8061526763990301</v>
      </c>
      <c r="O6" s="89">
        <v>6.2384473197781887</v>
      </c>
      <c r="P6" s="89">
        <v>6.5178571428571432</v>
      </c>
      <c r="Q6" s="89">
        <v>5.5683804143126379</v>
      </c>
      <c r="R6" s="89">
        <v>5.0420560747663554</v>
      </c>
      <c r="S6" s="90">
        <v>4.9338752362949103</v>
      </c>
      <c r="T6" s="89">
        <v>4.2421146245059616</v>
      </c>
      <c r="U6" s="89">
        <v>5.6671000000000191</v>
      </c>
      <c r="V6" s="90">
        <v>6.4434230055658661</v>
      </c>
      <c r="W6" s="89">
        <v>5.9448549323017472</v>
      </c>
      <c r="X6" s="89">
        <v>6.9711538461538458</v>
      </c>
      <c r="Y6" s="90">
        <v>5.5245881226054028</v>
      </c>
      <c r="Z6" s="89">
        <v>5.5812273641851533</v>
      </c>
      <c r="AA6" s="89">
        <v>5.44255020080326</v>
      </c>
      <c r="AB6" s="90">
        <v>3.7446792452830238</v>
      </c>
      <c r="AC6" s="89">
        <v>3.5841005802708197</v>
      </c>
      <c r="AD6" s="89">
        <v>3.9924842105263445</v>
      </c>
      <c r="AE6" s="90">
        <v>5.2665441176470589</v>
      </c>
      <c r="AF6" s="89">
        <v>5.3717472118959106</v>
      </c>
      <c r="AG6" s="89">
        <v>5.1626394052044606</v>
      </c>
      <c r="AH6" s="90">
        <v>7.2988413136893824</v>
      </c>
      <c r="AI6" s="89">
        <v>8.1356736242884242</v>
      </c>
      <c r="AJ6" s="89">
        <v>8.4064885496183201</v>
      </c>
      <c r="AK6" s="89">
        <v>6.5275047619047735</v>
      </c>
      <c r="AL6" s="89">
        <v>6.2227413127413147</v>
      </c>
      <c r="AM6" s="90">
        <v>4.7909848484848512</v>
      </c>
      <c r="AN6" s="89">
        <v>5.0431089108911058</v>
      </c>
      <c r="AO6" s="89">
        <v>4.591439688715953</v>
      </c>
      <c r="AP6" s="90">
        <v>5.5100294117647106</v>
      </c>
      <c r="AQ6" s="89">
        <v>5.7916458333333329</v>
      </c>
      <c r="AR6" s="89">
        <v>5.281400437636794</v>
      </c>
      <c r="AS6" s="91" t="s">
        <v>372</v>
      </c>
      <c r="AT6" s="89">
        <v>5.0873500967118259</v>
      </c>
      <c r="AU6" s="91" t="s">
        <v>372</v>
      </c>
      <c r="AV6" s="89">
        <v>4.6335714285714635</v>
      </c>
      <c r="AW6" s="89">
        <v>4.3603682170542681</v>
      </c>
      <c r="AX6" s="89">
        <v>6.1784942084942278</v>
      </c>
      <c r="AY6" s="89">
        <v>6.8122287968442015</v>
      </c>
      <c r="AZ6" s="7"/>
      <c r="BA6" s="7"/>
      <c r="BB6" s="7"/>
      <c r="BC6" s="7"/>
      <c r="BD6" s="7"/>
      <c r="BE6" s="7"/>
      <c r="BF6" s="7"/>
      <c r="BG6" s="7"/>
      <c r="BH6" s="7"/>
      <c r="BI6" s="7"/>
      <c r="BJ6" s="7"/>
      <c r="BK6" s="7"/>
      <c r="BL6" s="7"/>
      <c r="BM6" s="7"/>
      <c r="BN6" s="7"/>
      <c r="BO6" s="7"/>
      <c r="BP6" s="7"/>
      <c r="BQ6" s="7"/>
    </row>
    <row r="7" spans="2:69" x14ac:dyDescent="0.35">
      <c r="B7" s="123" t="s">
        <v>302</v>
      </c>
      <c r="C7" s="95">
        <v>8</v>
      </c>
      <c r="D7" s="88" t="s">
        <v>389</v>
      </c>
      <c r="E7" s="90">
        <v>5.3190794223826883</v>
      </c>
      <c r="F7" s="89">
        <v>5.8518613138686195</v>
      </c>
      <c r="G7" s="89">
        <v>5.5284060721062867</v>
      </c>
      <c r="H7" s="89">
        <v>4.51826171875003</v>
      </c>
      <c r="I7" s="90">
        <v>4.835476190476192</v>
      </c>
      <c r="J7" s="89">
        <v>4.4375655430711802</v>
      </c>
      <c r="K7" s="89">
        <v>5.240240000000024</v>
      </c>
      <c r="L7" s="89">
        <v>3.0305714285714438</v>
      </c>
      <c r="M7" s="89">
        <v>6.8525519848771266</v>
      </c>
      <c r="N7" s="90">
        <v>6.427735934664252</v>
      </c>
      <c r="O7" s="89">
        <v>6.8152573529411766</v>
      </c>
      <c r="P7" s="89">
        <v>7.0607476635514015</v>
      </c>
      <c r="Q7" s="89">
        <v>6.1065988909427125</v>
      </c>
      <c r="R7" s="89">
        <v>5.819521178637201</v>
      </c>
      <c r="S7" s="90">
        <v>4.7990395480226127</v>
      </c>
      <c r="T7" s="89">
        <v>4.4591119691120022</v>
      </c>
      <c r="U7" s="89">
        <v>5.2746385542168914</v>
      </c>
      <c r="V7" s="90">
        <v>6.0933148148148133</v>
      </c>
      <c r="W7" s="89">
        <v>5.0740425531914868</v>
      </c>
      <c r="X7" s="89">
        <v>7.0904761904761902</v>
      </c>
      <c r="Y7" s="90">
        <v>5.9854905660377709</v>
      </c>
      <c r="Z7" s="89">
        <v>5.9959491193738179</v>
      </c>
      <c r="AA7" s="89">
        <v>5.970677290836691</v>
      </c>
      <c r="AB7" s="90">
        <v>4.1929532710280437</v>
      </c>
      <c r="AC7" s="89">
        <v>4.0112476007677822</v>
      </c>
      <c r="AD7" s="89">
        <v>4.4817647058823908</v>
      </c>
      <c r="AE7" s="90">
        <v>5.4564220183486238</v>
      </c>
      <c r="AF7" s="89">
        <v>5.4482439926062849</v>
      </c>
      <c r="AG7" s="89">
        <v>5.5102040816326534</v>
      </c>
      <c r="AH7" s="90">
        <v>8.1146173623714404</v>
      </c>
      <c r="AI7" s="89">
        <v>8.6710037174721197</v>
      </c>
      <c r="AJ7" s="89">
        <v>9.1713221601489749</v>
      </c>
      <c r="AK7" s="89">
        <v>7.4239114391144083</v>
      </c>
      <c r="AL7" s="89">
        <v>7.2279065420560853</v>
      </c>
      <c r="AM7" s="90">
        <v>5.2678638941398876</v>
      </c>
      <c r="AN7" s="89">
        <v>5.5401400000000027</v>
      </c>
      <c r="AO7" s="89">
        <v>5.0828460038986352</v>
      </c>
      <c r="AP7" s="90">
        <v>6.1840661478599337</v>
      </c>
      <c r="AQ7" s="89">
        <v>6.2004462474645097</v>
      </c>
      <c r="AR7" s="89">
        <v>6.329729729729749</v>
      </c>
      <c r="AS7" s="91" t="s">
        <v>372</v>
      </c>
      <c r="AT7" s="89">
        <v>5.8588721804511383</v>
      </c>
      <c r="AU7" s="91" t="s">
        <v>372</v>
      </c>
      <c r="AV7" s="89">
        <v>4.7031707317073366</v>
      </c>
      <c r="AW7" s="89">
        <v>5.6472574626865777</v>
      </c>
      <c r="AX7" s="89">
        <v>7.1420599250936547</v>
      </c>
      <c r="AY7" s="89">
        <v>6.9643168316831821</v>
      </c>
      <c r="AZ7" s="7"/>
      <c r="BA7" s="7"/>
      <c r="BB7" s="7"/>
      <c r="BC7" s="7"/>
      <c r="BD7" s="7"/>
      <c r="BE7" s="7"/>
      <c r="BF7" s="7"/>
      <c r="BG7" s="7"/>
      <c r="BH7" s="7"/>
      <c r="BI7" s="7"/>
      <c r="BJ7" s="7"/>
      <c r="BK7" s="7"/>
      <c r="BL7" s="7"/>
      <c r="BM7" s="7"/>
      <c r="BN7" s="7"/>
      <c r="BO7" s="7"/>
      <c r="BP7" s="7"/>
      <c r="BQ7" s="7"/>
    </row>
    <row r="8" spans="2:69" x14ac:dyDescent="0.35">
      <c r="B8" s="123" t="s">
        <v>420</v>
      </c>
      <c r="C8" s="95">
        <v>8</v>
      </c>
      <c r="D8" s="88" t="s">
        <v>302</v>
      </c>
      <c r="E8" s="90">
        <v>4.6203252032520323</v>
      </c>
      <c r="F8" s="89">
        <v>5.1217073170731666</v>
      </c>
      <c r="G8" s="89">
        <v>4.5827499999999963</v>
      </c>
      <c r="H8" s="89">
        <v>4.1025641025641013</v>
      </c>
      <c r="I8" s="90">
        <v>4.1882926829268285</v>
      </c>
      <c r="J8" s="89">
        <v>3.4154999999999989</v>
      </c>
      <c r="K8" s="89">
        <v>3.8597368421052622</v>
      </c>
      <c r="L8" s="89">
        <v>2.9624999999999999</v>
      </c>
      <c r="M8" s="89">
        <v>7.0512820512820511</v>
      </c>
      <c r="N8" s="90">
        <v>6.1806300813008113</v>
      </c>
      <c r="O8" s="89">
        <v>6.6463414634146343</v>
      </c>
      <c r="P8" s="89">
        <v>6.9375</v>
      </c>
      <c r="Q8" s="89">
        <v>5.9169999999999945</v>
      </c>
      <c r="R8" s="89">
        <v>5.3048780487804876</v>
      </c>
      <c r="S8" s="90">
        <v>4.4583750000000002</v>
      </c>
      <c r="T8" s="89">
        <v>3.8329999999999993</v>
      </c>
      <c r="U8" s="89">
        <v>5.0837499999999967</v>
      </c>
      <c r="V8" s="90">
        <v>5.894268292682928</v>
      </c>
      <c r="W8" s="89">
        <v>4.8332499999999969</v>
      </c>
      <c r="X8" s="89">
        <v>6.8292682926829267</v>
      </c>
      <c r="Y8" s="90">
        <v>6.8825641025640989</v>
      </c>
      <c r="Z8" s="89">
        <v>7.2094594594594534</v>
      </c>
      <c r="AA8" s="89">
        <v>6.5810526315789417</v>
      </c>
      <c r="AB8" s="90">
        <v>3.536585365853659</v>
      </c>
      <c r="AC8" s="89">
        <v>3.0080487804878047</v>
      </c>
      <c r="AD8" s="89">
        <v>4.3860526315789459</v>
      </c>
      <c r="AE8" s="90">
        <v>6.28125</v>
      </c>
      <c r="AF8" s="89">
        <v>6.375</v>
      </c>
      <c r="AG8" s="89">
        <v>6.1875</v>
      </c>
      <c r="AH8" s="90">
        <v>7.5730081300812992</v>
      </c>
      <c r="AI8" s="89">
        <v>8.223684210526315</v>
      </c>
      <c r="AJ8" s="89">
        <v>8.875</v>
      </c>
      <c r="AK8" s="89">
        <v>7.167250000000001</v>
      </c>
      <c r="AL8" s="89">
        <v>6.083499999999999</v>
      </c>
      <c r="AM8" s="90">
        <v>6.2088750000000017</v>
      </c>
      <c r="AN8" s="89">
        <v>6.2509999999999959</v>
      </c>
      <c r="AO8" s="89">
        <v>6.0526315789473681</v>
      </c>
      <c r="AP8" s="90">
        <v>4.6490789473684204</v>
      </c>
      <c r="AQ8" s="89">
        <v>4.9997368421052615</v>
      </c>
      <c r="AR8" s="89">
        <v>4.3016129032258066</v>
      </c>
      <c r="AS8" s="91" t="s">
        <v>372</v>
      </c>
      <c r="AT8" s="89">
        <v>5.8339999999999943</v>
      </c>
      <c r="AU8" s="91" t="s">
        <v>372</v>
      </c>
      <c r="AV8" s="89">
        <v>7.9839473684210525</v>
      </c>
      <c r="AW8" s="89">
        <v>6.9109756097560995</v>
      </c>
      <c r="AX8" s="89">
        <v>7.1055263157894748</v>
      </c>
      <c r="AY8" s="89">
        <v>7.9809090909090878</v>
      </c>
      <c r="AZ8" s="7"/>
      <c r="BA8" s="7"/>
      <c r="BB8" s="7"/>
      <c r="BC8" s="7"/>
      <c r="BD8" s="7"/>
      <c r="BE8" s="7"/>
      <c r="BF8" s="7"/>
      <c r="BG8" s="7"/>
      <c r="BH8" s="7"/>
      <c r="BI8" s="7"/>
      <c r="BJ8" s="7"/>
      <c r="BK8" s="7"/>
      <c r="BL8" s="7"/>
      <c r="BM8" s="7"/>
      <c r="BN8" s="7"/>
      <c r="BO8" s="7"/>
      <c r="BP8" s="7"/>
      <c r="BQ8" s="7"/>
    </row>
    <row r="9" spans="2:69" x14ac:dyDescent="0.35">
      <c r="B9" s="123" t="s">
        <v>420</v>
      </c>
      <c r="C9" s="95">
        <v>8</v>
      </c>
      <c r="D9" s="88" t="s">
        <v>388</v>
      </c>
      <c r="E9" s="90">
        <v>3.5501449275362318</v>
      </c>
      <c r="F9" s="89">
        <v>4.0578260869565215</v>
      </c>
      <c r="G9" s="89">
        <v>3.483636363636363</v>
      </c>
      <c r="H9" s="89">
        <v>3.1813636363636362</v>
      </c>
      <c r="I9" s="90">
        <v>3.6861956521739137</v>
      </c>
      <c r="J9" s="89">
        <v>3.3327272727272725</v>
      </c>
      <c r="K9" s="89">
        <v>3.3326086956521737</v>
      </c>
      <c r="L9" s="89">
        <v>2.3330000000000002</v>
      </c>
      <c r="M9" s="89">
        <v>6.4285714285714288</v>
      </c>
      <c r="N9" s="90">
        <v>5.6279710144927551</v>
      </c>
      <c r="O9" s="89">
        <v>6.0869565217391308</v>
      </c>
      <c r="P9" s="89">
        <v>6.3636363636363633</v>
      </c>
      <c r="Q9" s="89">
        <v>5.1513636363636364</v>
      </c>
      <c r="R9" s="89">
        <v>5</v>
      </c>
      <c r="S9" s="90">
        <v>3.9852173913043476</v>
      </c>
      <c r="T9" s="89">
        <v>3.4773913043478255</v>
      </c>
      <c r="U9" s="89">
        <v>4.4930434782608701</v>
      </c>
      <c r="V9" s="90">
        <v>5.9600000000000026</v>
      </c>
      <c r="W9" s="89">
        <v>5.5069565217391299</v>
      </c>
      <c r="X9" s="89">
        <v>6.4130434782608692</v>
      </c>
      <c r="Y9" s="90">
        <v>6.6688636363636382</v>
      </c>
      <c r="Z9" s="89">
        <v>6.8276190476190477</v>
      </c>
      <c r="AA9" s="89">
        <v>6.5100000000000007</v>
      </c>
      <c r="AB9" s="90">
        <v>3.5504347826086948</v>
      </c>
      <c r="AC9" s="89">
        <v>3.0430434782608695</v>
      </c>
      <c r="AD9" s="89">
        <v>4.2422727272727272</v>
      </c>
      <c r="AE9" s="90">
        <v>5.9090909090909092</v>
      </c>
      <c r="AF9" s="89">
        <v>6.1363636363636367</v>
      </c>
      <c r="AG9" s="89">
        <v>5.6818181818181817</v>
      </c>
      <c r="AH9" s="90">
        <v>6.8748550724637667</v>
      </c>
      <c r="AI9" s="89">
        <v>7.875</v>
      </c>
      <c r="AJ9" s="89">
        <v>8.1521739130434785</v>
      </c>
      <c r="AK9" s="89">
        <v>6.3636363636363624</v>
      </c>
      <c r="AL9" s="89">
        <v>4.9995454545454541</v>
      </c>
      <c r="AM9" s="90">
        <v>5.1999999999999975</v>
      </c>
      <c r="AN9" s="89">
        <v>5.073913043478262</v>
      </c>
      <c r="AO9" s="89">
        <v>5.3260869565217392</v>
      </c>
      <c r="AP9" s="90">
        <v>3.6952173913043471</v>
      </c>
      <c r="AQ9" s="89">
        <v>3.7673913043478255</v>
      </c>
      <c r="AR9" s="89">
        <v>4.0352631578947369</v>
      </c>
      <c r="AS9" s="91" t="s">
        <v>372</v>
      </c>
      <c r="AT9" s="89">
        <v>5.3031818181818187</v>
      </c>
      <c r="AU9" s="91" t="s">
        <v>372</v>
      </c>
      <c r="AV9" s="89">
        <v>7.4619047619047603</v>
      </c>
      <c r="AW9" s="89">
        <v>5.6521739130434785</v>
      </c>
      <c r="AX9" s="89">
        <v>6.1665000000000001</v>
      </c>
      <c r="AY9" s="89">
        <v>7.0189473684210535</v>
      </c>
      <c r="AZ9" s="7"/>
      <c r="BA9" s="7"/>
      <c r="BB9" s="7"/>
      <c r="BC9" s="7"/>
      <c r="BD9" s="7"/>
      <c r="BE9" s="7"/>
      <c r="BF9" s="7"/>
      <c r="BG9" s="7"/>
      <c r="BH9" s="7"/>
      <c r="BI9" s="7"/>
      <c r="BJ9" s="7"/>
      <c r="BK9" s="7"/>
      <c r="BL9" s="7"/>
      <c r="BM9" s="7"/>
      <c r="BN9" s="7"/>
      <c r="BO9" s="7"/>
      <c r="BP9" s="7"/>
      <c r="BQ9" s="7"/>
    </row>
    <row r="10" spans="2:69" x14ac:dyDescent="0.35">
      <c r="B10" s="123" t="s">
        <v>420</v>
      </c>
      <c r="C10" s="95">
        <v>8</v>
      </c>
      <c r="D10" s="88" t="s">
        <v>389</v>
      </c>
      <c r="E10" s="90">
        <v>5.8170588235294121</v>
      </c>
      <c r="F10" s="89">
        <v>6.2741176470588229</v>
      </c>
      <c r="G10" s="89">
        <v>5.6864705882352942</v>
      </c>
      <c r="H10" s="89">
        <v>5.2087500000000002</v>
      </c>
      <c r="I10" s="90">
        <v>4.770882352941177</v>
      </c>
      <c r="J10" s="89">
        <v>3.5276470588235291</v>
      </c>
      <c r="K10" s="89">
        <v>4.5250000000000004</v>
      </c>
      <c r="L10" s="89">
        <v>3.7773333333333334</v>
      </c>
      <c r="M10" s="89">
        <v>7.6470588235294121</v>
      </c>
      <c r="N10" s="90">
        <v>6.9364705882352951</v>
      </c>
      <c r="O10" s="89">
        <v>7.3529411764705879</v>
      </c>
      <c r="P10" s="89">
        <v>7.6470588235294121</v>
      </c>
      <c r="Q10" s="89">
        <v>6.8635294117647065</v>
      </c>
      <c r="R10" s="89">
        <v>5.882352941176471</v>
      </c>
      <c r="S10" s="90">
        <v>5.3131250000000012</v>
      </c>
      <c r="T10" s="89">
        <v>4.5837500000000002</v>
      </c>
      <c r="U10" s="89">
        <v>6.0425000000000004</v>
      </c>
      <c r="V10" s="90">
        <v>5.5638235294117653</v>
      </c>
      <c r="W10" s="89">
        <v>3.921764705882353</v>
      </c>
      <c r="X10" s="89">
        <v>7.2058823529411766</v>
      </c>
      <c r="Y10" s="90">
        <v>7.3981250000000021</v>
      </c>
      <c r="Z10" s="89">
        <v>7.7800000000000011</v>
      </c>
      <c r="AA10" s="89">
        <v>7.0856250000000012</v>
      </c>
      <c r="AB10" s="90">
        <v>3.7258823529411766</v>
      </c>
      <c r="AC10" s="89">
        <v>3.1376470588235299</v>
      </c>
      <c r="AD10" s="89">
        <v>4.5837500000000002</v>
      </c>
      <c r="AE10" s="90">
        <v>7.0588235294117645</v>
      </c>
      <c r="AF10" s="89">
        <v>6.9117647058823533</v>
      </c>
      <c r="AG10" s="89">
        <v>7.2058823529411766</v>
      </c>
      <c r="AH10" s="90">
        <v>8.7670098039215709</v>
      </c>
      <c r="AI10" s="89">
        <v>8.9705882352941178</v>
      </c>
      <c r="AJ10" s="89">
        <v>10</v>
      </c>
      <c r="AK10" s="89">
        <v>8.4329411764705871</v>
      </c>
      <c r="AL10" s="89">
        <v>7.8441176470588232</v>
      </c>
      <c r="AM10" s="90">
        <v>7.4221874999999988</v>
      </c>
      <c r="AN10" s="89">
        <v>7.7087500000000002</v>
      </c>
      <c r="AO10" s="89">
        <v>7.166666666666667</v>
      </c>
      <c r="AP10" s="90">
        <v>5.8339285714285714</v>
      </c>
      <c r="AQ10" s="89">
        <v>6.6671428571428573</v>
      </c>
      <c r="AR10" s="89">
        <v>4.7233333333333336</v>
      </c>
      <c r="AS10" s="91" t="s">
        <v>372</v>
      </c>
      <c r="AT10" s="89">
        <v>6.4717647058823538</v>
      </c>
      <c r="AU10" s="91" t="s">
        <v>372</v>
      </c>
      <c r="AV10" s="89">
        <v>8.7512499999999989</v>
      </c>
      <c r="AW10" s="89">
        <v>8.6282352941176459</v>
      </c>
      <c r="AX10" s="89">
        <v>8.4323529411764682</v>
      </c>
      <c r="AY10" s="89">
        <v>9.2315384615384612</v>
      </c>
      <c r="AZ10" s="7"/>
      <c r="BA10" s="7"/>
      <c r="BB10" s="7"/>
      <c r="BC10" s="7"/>
      <c r="BD10" s="7"/>
      <c r="BE10" s="7"/>
      <c r="BF10" s="7"/>
      <c r="BG10" s="7"/>
      <c r="BH10" s="7"/>
      <c r="BI10" s="7"/>
      <c r="BJ10" s="7"/>
      <c r="BK10" s="7"/>
      <c r="BL10" s="7"/>
      <c r="BM10" s="7"/>
      <c r="BN10" s="7"/>
      <c r="BO10" s="7"/>
      <c r="BP10" s="7"/>
      <c r="BQ10" s="7"/>
    </row>
    <row r="11" spans="2:69" x14ac:dyDescent="0.35">
      <c r="B11" s="123" t="s">
        <v>421</v>
      </c>
      <c r="C11" s="95">
        <v>8</v>
      </c>
      <c r="D11" s="88" t="s">
        <v>302</v>
      </c>
      <c r="E11" s="90">
        <v>4.2262837837837841</v>
      </c>
      <c r="F11" s="89">
        <v>4.5040540540540546</v>
      </c>
      <c r="G11" s="89">
        <v>4.5064788732394367</v>
      </c>
      <c r="H11" s="89">
        <v>3.6187142857142818</v>
      </c>
      <c r="I11" s="90">
        <v>4.6979680365296828</v>
      </c>
      <c r="J11" s="89">
        <v>4.0631506849315064</v>
      </c>
      <c r="K11" s="89">
        <v>5.0004545454545442</v>
      </c>
      <c r="L11" s="89">
        <v>2.4985294117647037</v>
      </c>
      <c r="M11" s="89">
        <v>7.1575342465753424</v>
      </c>
      <c r="N11" s="90">
        <v>6.2831193693693699</v>
      </c>
      <c r="O11" s="89">
        <v>6.5410958904109586</v>
      </c>
      <c r="P11" s="89">
        <v>6.9863013698630141</v>
      </c>
      <c r="Q11" s="89">
        <v>6.0370270270270332</v>
      </c>
      <c r="R11" s="89">
        <v>5.4642857142857144</v>
      </c>
      <c r="S11" s="90">
        <v>5.1144520547945191</v>
      </c>
      <c r="T11" s="89">
        <v>4.3190140845070406</v>
      </c>
      <c r="U11" s="89">
        <v>5.9055714285714336</v>
      </c>
      <c r="V11" s="90">
        <v>6.9824324324324287</v>
      </c>
      <c r="W11" s="89">
        <v>6.2865714285714356</v>
      </c>
      <c r="X11" s="89">
        <v>7.604166666666667</v>
      </c>
      <c r="Y11" s="90">
        <v>6.1206849315068483</v>
      </c>
      <c r="Z11" s="89">
        <v>6.1447142857142882</v>
      </c>
      <c r="AA11" s="89">
        <v>6.1053521126760586</v>
      </c>
      <c r="AB11" s="90">
        <v>3.8652083333333329</v>
      </c>
      <c r="AC11" s="89">
        <v>3.563749999999998</v>
      </c>
      <c r="AD11" s="89">
        <v>4.1667647058823505</v>
      </c>
      <c r="AE11" s="90">
        <v>5.7601351351351351</v>
      </c>
      <c r="AF11" s="89">
        <v>5.9797297297297298</v>
      </c>
      <c r="AG11" s="89">
        <v>5.5479452054794525</v>
      </c>
      <c r="AH11" s="90">
        <v>7.6926689189189208</v>
      </c>
      <c r="AI11" s="89">
        <v>8.4797297297297298</v>
      </c>
      <c r="AJ11" s="89">
        <v>8.2986111111111107</v>
      </c>
      <c r="AK11" s="89">
        <v>7.3067123287671247</v>
      </c>
      <c r="AL11" s="89">
        <v>6.852222222222224</v>
      </c>
      <c r="AM11" s="90">
        <v>5.4171917808219163</v>
      </c>
      <c r="AN11" s="89">
        <v>6.1438571428571498</v>
      </c>
      <c r="AO11" s="89">
        <v>4.823943661971831</v>
      </c>
      <c r="AP11" s="90">
        <v>5.4462676056338051</v>
      </c>
      <c r="AQ11" s="89">
        <v>6.1692537313432929</v>
      </c>
      <c r="AR11" s="89">
        <v>5.052656250000001</v>
      </c>
      <c r="AS11" s="91" t="s">
        <v>372</v>
      </c>
      <c r="AT11" s="89">
        <v>6.1357971014492838</v>
      </c>
      <c r="AU11" s="91" t="s">
        <v>372</v>
      </c>
      <c r="AV11" s="89">
        <v>5.8694366197183161</v>
      </c>
      <c r="AW11" s="89">
        <v>5.4930985915493036</v>
      </c>
      <c r="AX11" s="89">
        <v>7.2311267605633844</v>
      </c>
      <c r="AY11" s="89">
        <v>7.4541666666666657</v>
      </c>
      <c r="AZ11" s="7"/>
      <c r="BA11" s="7"/>
      <c r="BB11" s="7"/>
      <c r="BC11" s="7"/>
      <c r="BD11" s="7"/>
      <c r="BE11" s="7"/>
      <c r="BF11" s="7"/>
      <c r="BG11" s="7"/>
      <c r="BH11" s="7"/>
      <c r="BI11" s="7"/>
      <c r="BJ11" s="7"/>
      <c r="BK11" s="7"/>
      <c r="BL11" s="7"/>
      <c r="BM11" s="7"/>
      <c r="BN11" s="7"/>
      <c r="BO11" s="7"/>
      <c r="BP11" s="7"/>
      <c r="BQ11" s="7"/>
    </row>
    <row r="12" spans="2:69" x14ac:dyDescent="0.35">
      <c r="B12" s="123" t="s">
        <v>421</v>
      </c>
      <c r="C12" s="95">
        <v>8</v>
      </c>
      <c r="D12" s="88" t="s">
        <v>388</v>
      </c>
      <c r="E12" s="90">
        <v>4.0698299319727891</v>
      </c>
      <c r="F12" s="89">
        <v>4.2855102040816293</v>
      </c>
      <c r="G12" s="89">
        <v>4.1293478260869536</v>
      </c>
      <c r="H12" s="89">
        <v>3.7587234042553166</v>
      </c>
      <c r="I12" s="90">
        <v>4.5495833333333318</v>
      </c>
      <c r="J12" s="89">
        <v>4.0270833333333309</v>
      </c>
      <c r="K12" s="89">
        <v>4.4699999999999971</v>
      </c>
      <c r="L12" s="89">
        <v>2.3688888888888884</v>
      </c>
      <c r="M12" s="89">
        <v>7.239583333333333</v>
      </c>
      <c r="N12" s="90">
        <v>5.9526020408163243</v>
      </c>
      <c r="O12" s="89">
        <v>6.1734693877551017</v>
      </c>
      <c r="P12" s="89">
        <v>6.875</v>
      </c>
      <c r="Q12" s="89">
        <v>5.7151020408163227</v>
      </c>
      <c r="R12" s="89">
        <v>4.9468085106382977</v>
      </c>
      <c r="S12" s="90">
        <v>5.4519791666666633</v>
      </c>
      <c r="T12" s="89">
        <v>4.4202173913043445</v>
      </c>
      <c r="U12" s="89">
        <v>6.3780434782608655</v>
      </c>
      <c r="V12" s="90">
        <v>7.1603061224489757</v>
      </c>
      <c r="W12" s="89">
        <v>6.5285416666666691</v>
      </c>
      <c r="X12" s="89">
        <v>7.8191489361702127</v>
      </c>
      <c r="Y12" s="90">
        <v>5.7308333333333286</v>
      </c>
      <c r="Z12" s="89">
        <v>5.6753191489361656</v>
      </c>
      <c r="AA12" s="89">
        <v>5.7989130434782563</v>
      </c>
      <c r="AB12" s="90">
        <v>3.6453124999999997</v>
      </c>
      <c r="AC12" s="89">
        <v>3.4016666666666651</v>
      </c>
      <c r="AD12" s="89">
        <v>3.9008510638297849</v>
      </c>
      <c r="AE12" s="90">
        <v>5.6887755102040813</v>
      </c>
      <c r="AF12" s="89">
        <v>5.9693877551020407</v>
      </c>
      <c r="AG12" s="89">
        <v>5.416666666666667</v>
      </c>
      <c r="AH12" s="90">
        <v>7.2678061224489747</v>
      </c>
      <c r="AI12" s="89">
        <v>7.908163265306122</v>
      </c>
      <c r="AJ12" s="89">
        <v>7.9787234042553195</v>
      </c>
      <c r="AK12" s="89">
        <v>6.945208333333337</v>
      </c>
      <c r="AL12" s="89">
        <v>6.4540425531914938</v>
      </c>
      <c r="AM12" s="90">
        <v>5.1704081632653098</v>
      </c>
      <c r="AN12" s="89">
        <v>5.8702173913043438</v>
      </c>
      <c r="AO12" s="89">
        <v>4.6875</v>
      </c>
      <c r="AP12" s="90">
        <v>5.3127083333333314</v>
      </c>
      <c r="AQ12" s="89">
        <v>6.2962222222222257</v>
      </c>
      <c r="AR12" s="89">
        <v>4.5931111111111083</v>
      </c>
      <c r="AS12" s="91" t="s">
        <v>372</v>
      </c>
      <c r="AT12" s="89">
        <v>5.9430434782608641</v>
      </c>
      <c r="AU12" s="91" t="s">
        <v>372</v>
      </c>
      <c r="AV12" s="89">
        <v>5.2180434782608645</v>
      </c>
      <c r="AW12" s="89">
        <v>4.4926086956521702</v>
      </c>
      <c r="AX12" s="89">
        <v>6.9578260869565227</v>
      </c>
      <c r="AY12" s="89">
        <v>7.4474468085106453</v>
      </c>
      <c r="AZ12" s="7"/>
      <c r="BA12" s="7"/>
      <c r="BB12" s="7"/>
      <c r="BC12" s="7"/>
      <c r="BD12" s="7"/>
      <c r="BE12" s="7"/>
      <c r="BF12" s="7"/>
      <c r="BG12" s="7"/>
      <c r="BH12" s="7"/>
      <c r="BI12" s="7"/>
      <c r="BJ12" s="7"/>
      <c r="BK12" s="7"/>
      <c r="BL12" s="7"/>
      <c r="BM12" s="7"/>
      <c r="BN12" s="7"/>
      <c r="BO12" s="7"/>
      <c r="BP12" s="7"/>
      <c r="BQ12" s="7"/>
    </row>
    <row r="13" spans="2:69" x14ac:dyDescent="0.35">
      <c r="B13" s="123" t="s">
        <v>421</v>
      </c>
      <c r="C13" s="95">
        <v>8</v>
      </c>
      <c r="D13" s="88" t="s">
        <v>389</v>
      </c>
      <c r="E13" s="90">
        <v>4.532933333333335</v>
      </c>
      <c r="F13" s="89">
        <v>4.9323999999999995</v>
      </c>
      <c r="G13" s="89">
        <v>5.2003999999999992</v>
      </c>
      <c r="H13" s="89">
        <v>3.3326086956521737</v>
      </c>
      <c r="I13" s="90">
        <v>4.9828666666666672</v>
      </c>
      <c r="J13" s="89">
        <v>4.1323999999999996</v>
      </c>
      <c r="K13" s="89">
        <v>6.0613636363636365</v>
      </c>
      <c r="L13" s="89">
        <v>2.7521739130434777</v>
      </c>
      <c r="M13" s="89">
        <v>7</v>
      </c>
      <c r="N13" s="90">
        <v>6.9309333333333338</v>
      </c>
      <c r="O13" s="89">
        <v>7.291666666666667</v>
      </c>
      <c r="P13" s="89">
        <v>7.2</v>
      </c>
      <c r="Q13" s="89">
        <v>6.6679999999999975</v>
      </c>
      <c r="R13" s="89">
        <v>6.5217391304347823</v>
      </c>
      <c r="S13" s="90">
        <v>4.4664000000000001</v>
      </c>
      <c r="T13" s="89">
        <v>4.1327999999999996</v>
      </c>
      <c r="U13" s="89">
        <v>5</v>
      </c>
      <c r="V13" s="90">
        <v>6.6338000000000008</v>
      </c>
      <c r="W13" s="89">
        <v>5.7586363636363638</v>
      </c>
      <c r="X13" s="89">
        <v>7.2</v>
      </c>
      <c r="Y13" s="90">
        <v>6.869200000000002</v>
      </c>
      <c r="Z13" s="89">
        <v>7.1039130434782587</v>
      </c>
      <c r="AA13" s="89">
        <v>6.6691999999999982</v>
      </c>
      <c r="AB13" s="90">
        <v>4.3050000000000006</v>
      </c>
      <c r="AC13" s="89">
        <v>3.887916666666666</v>
      </c>
      <c r="AD13" s="89">
        <v>4.7619047619047619</v>
      </c>
      <c r="AE13" s="90">
        <v>5.9</v>
      </c>
      <c r="AF13" s="89">
        <v>6</v>
      </c>
      <c r="AG13" s="89">
        <v>5.8</v>
      </c>
      <c r="AH13" s="90">
        <v>8.5253999999999994</v>
      </c>
      <c r="AI13" s="89">
        <v>9.6</v>
      </c>
      <c r="AJ13" s="89">
        <v>8.9</v>
      </c>
      <c r="AK13" s="89">
        <v>8.0007999999999964</v>
      </c>
      <c r="AL13" s="89">
        <v>7.600799999999996</v>
      </c>
      <c r="AM13" s="90">
        <v>5.9210416666666639</v>
      </c>
      <c r="AN13" s="89">
        <v>6.6683333333333321</v>
      </c>
      <c r="AO13" s="89">
        <v>5.1086956521739131</v>
      </c>
      <c r="AP13" s="90">
        <v>5.7250000000000014</v>
      </c>
      <c r="AQ13" s="89">
        <v>5.9095454545454542</v>
      </c>
      <c r="AR13" s="89">
        <v>6.1410526315789475</v>
      </c>
      <c r="AS13" s="91" t="s">
        <v>372</v>
      </c>
      <c r="AT13" s="89">
        <v>6.521304347826085</v>
      </c>
      <c r="AU13" s="91" t="s">
        <v>372</v>
      </c>
      <c r="AV13" s="89">
        <v>7.0679999999999961</v>
      </c>
      <c r="AW13" s="89">
        <v>7.3339999999999961</v>
      </c>
      <c r="AX13" s="89">
        <v>7.7339999999999964</v>
      </c>
      <c r="AY13" s="89">
        <v>7.4667999999999992</v>
      </c>
      <c r="AZ13" s="7"/>
      <c r="BA13" s="7"/>
      <c r="BB13" s="7"/>
      <c r="BC13" s="7"/>
      <c r="BD13" s="7"/>
      <c r="BE13" s="7"/>
      <c r="BF13" s="7"/>
      <c r="BG13" s="7"/>
      <c r="BH13" s="7"/>
      <c r="BI13" s="7"/>
      <c r="BJ13" s="7"/>
      <c r="BK13" s="7"/>
      <c r="BL13" s="7"/>
      <c r="BM13" s="7"/>
      <c r="BN13" s="7"/>
      <c r="BO13" s="7"/>
      <c r="BP13" s="7"/>
      <c r="BQ13" s="7"/>
    </row>
    <row r="14" spans="2:69" x14ac:dyDescent="0.35">
      <c r="B14" s="123" t="s">
        <v>423</v>
      </c>
      <c r="C14" s="95">
        <v>8</v>
      </c>
      <c r="D14" s="88" t="s">
        <v>302</v>
      </c>
      <c r="E14" s="90">
        <v>3.9315384615384619</v>
      </c>
      <c r="F14" s="89">
        <v>4.6153846153846159</v>
      </c>
      <c r="G14" s="89">
        <v>4.3584615384615386</v>
      </c>
      <c r="H14" s="89">
        <v>2</v>
      </c>
      <c r="I14" s="90">
        <v>3.4923611111111108</v>
      </c>
      <c r="J14" s="89">
        <v>2.12</v>
      </c>
      <c r="K14" s="89">
        <v>3.938181818181818</v>
      </c>
      <c r="L14" s="89">
        <v>1.1509090909090909</v>
      </c>
      <c r="M14" s="89">
        <v>6.666666666666667</v>
      </c>
      <c r="N14" s="90">
        <v>5.7212179487179498</v>
      </c>
      <c r="O14" s="89">
        <v>5.9615384615384617</v>
      </c>
      <c r="P14" s="89">
        <v>6.1538461538461542</v>
      </c>
      <c r="Q14" s="89">
        <v>5.5558333333333332</v>
      </c>
      <c r="R14" s="89">
        <v>5.1923076923076925</v>
      </c>
      <c r="S14" s="90">
        <v>5.1383333333333336</v>
      </c>
      <c r="T14" s="89">
        <v>4.2409090909090912</v>
      </c>
      <c r="U14" s="89">
        <v>6.0609090909090915</v>
      </c>
      <c r="V14" s="90">
        <v>6.5388461538461531</v>
      </c>
      <c r="W14" s="89">
        <v>6.1546153846153846</v>
      </c>
      <c r="X14" s="89">
        <v>6.666666666666667</v>
      </c>
      <c r="Y14" s="90">
        <v>4.8719230769230766</v>
      </c>
      <c r="Z14" s="89">
        <v>5.1284615384615382</v>
      </c>
      <c r="AA14" s="89">
        <v>4.4441666666666668</v>
      </c>
      <c r="AB14" s="90">
        <v>4.615384615384615</v>
      </c>
      <c r="AC14" s="89">
        <v>5.1292307692307695</v>
      </c>
      <c r="AD14" s="89">
        <v>3.8874999999999997</v>
      </c>
      <c r="AE14" s="90">
        <v>4.2307692307692308</v>
      </c>
      <c r="AF14" s="89">
        <v>3.4615384615384617</v>
      </c>
      <c r="AG14" s="89">
        <v>5</v>
      </c>
      <c r="AH14" s="90">
        <v>8.0453846153846165</v>
      </c>
      <c r="AI14" s="89">
        <v>9.2307692307692299</v>
      </c>
      <c r="AJ14" s="89">
        <v>8.8461538461538467</v>
      </c>
      <c r="AK14" s="89">
        <v>7.180769230769231</v>
      </c>
      <c r="AL14" s="89">
        <v>6.9238461538461546</v>
      </c>
      <c r="AM14" s="90">
        <v>4.4873076923076924</v>
      </c>
      <c r="AN14" s="89">
        <v>4.615384615384615</v>
      </c>
      <c r="AO14" s="89">
        <v>4.166666666666667</v>
      </c>
      <c r="AP14" s="90">
        <v>5.1284615384615382</v>
      </c>
      <c r="AQ14" s="89">
        <v>6.3891666666666671</v>
      </c>
      <c r="AR14" s="89">
        <v>3.3333333333333335</v>
      </c>
      <c r="AS14" s="91" t="s">
        <v>372</v>
      </c>
      <c r="AT14" s="89">
        <v>3.5900000000000007</v>
      </c>
      <c r="AU14" s="91" t="s">
        <v>372</v>
      </c>
      <c r="AV14" s="89">
        <v>2.2208333333333332</v>
      </c>
      <c r="AW14" s="89">
        <v>3.0769230769230771</v>
      </c>
      <c r="AX14" s="89">
        <v>6.390833333333334</v>
      </c>
      <c r="AY14" s="89">
        <v>6.1546153846153846</v>
      </c>
      <c r="AZ14" s="7"/>
      <c r="BA14" s="7"/>
      <c r="BB14" s="7"/>
      <c r="BC14" s="7"/>
      <c r="BD14" s="7"/>
      <c r="BE14" s="7"/>
      <c r="BF14" s="7"/>
      <c r="BG14" s="7"/>
      <c r="BH14" s="7"/>
      <c r="BI14" s="7"/>
      <c r="BJ14" s="7"/>
      <c r="BK14" s="7"/>
      <c r="BL14" s="7"/>
      <c r="BM14" s="7"/>
      <c r="BN14" s="7"/>
      <c r="BO14" s="7"/>
      <c r="BP14" s="7"/>
      <c r="BQ14" s="7"/>
    </row>
    <row r="15" spans="2:69" x14ac:dyDescent="0.35">
      <c r="B15" s="123" t="s">
        <v>423</v>
      </c>
      <c r="C15" s="95">
        <v>8</v>
      </c>
      <c r="D15" s="88" t="s">
        <v>388</v>
      </c>
      <c r="E15" s="90">
        <v>3.1100000000000003</v>
      </c>
      <c r="F15" s="89">
        <v>4.6659999999999995</v>
      </c>
      <c r="G15" s="89">
        <v>3.9980000000000002</v>
      </c>
      <c r="H15" s="89">
        <v>0.66600000000000004</v>
      </c>
      <c r="I15" s="90">
        <v>3.7075000000000005</v>
      </c>
      <c r="J15" s="89">
        <v>1.3320000000000001</v>
      </c>
      <c r="K15" s="89">
        <v>4.6659999999999995</v>
      </c>
      <c r="L15" s="89">
        <v>1.3320000000000001</v>
      </c>
      <c r="M15" s="89">
        <v>7.5</v>
      </c>
      <c r="N15" s="90">
        <v>6.1255000000000006</v>
      </c>
      <c r="O15" s="89">
        <v>6</v>
      </c>
      <c r="P15" s="89">
        <v>6</v>
      </c>
      <c r="Q15" s="89">
        <v>6.0020000000000007</v>
      </c>
      <c r="R15" s="89">
        <v>6.5</v>
      </c>
      <c r="S15" s="90">
        <v>5.6659999999999995</v>
      </c>
      <c r="T15" s="89">
        <v>5.3320000000000007</v>
      </c>
      <c r="U15" s="89">
        <v>6</v>
      </c>
      <c r="V15" s="90">
        <v>7.418000000000001</v>
      </c>
      <c r="W15" s="89">
        <v>7.3360000000000012</v>
      </c>
      <c r="X15" s="89">
        <v>7.5</v>
      </c>
      <c r="Y15" s="90">
        <v>5</v>
      </c>
      <c r="Z15" s="89">
        <v>5.3340000000000005</v>
      </c>
      <c r="AA15" s="89">
        <v>4.6659999999999995</v>
      </c>
      <c r="AB15" s="90">
        <v>6.3330000000000002</v>
      </c>
      <c r="AC15" s="89">
        <v>8.0020000000000007</v>
      </c>
      <c r="AD15" s="89">
        <v>4.6639999999999997</v>
      </c>
      <c r="AE15" s="90">
        <v>4</v>
      </c>
      <c r="AF15" s="89">
        <v>3</v>
      </c>
      <c r="AG15" s="89">
        <v>5</v>
      </c>
      <c r="AH15" s="90">
        <v>8.2510000000000012</v>
      </c>
      <c r="AI15" s="89">
        <v>10</v>
      </c>
      <c r="AJ15" s="89">
        <v>9</v>
      </c>
      <c r="AK15" s="89">
        <v>7.3360000000000012</v>
      </c>
      <c r="AL15" s="89">
        <v>6.668000000000001</v>
      </c>
      <c r="AM15" s="90">
        <v>3.25</v>
      </c>
      <c r="AN15" s="89">
        <v>2</v>
      </c>
      <c r="AO15" s="89">
        <v>4.5</v>
      </c>
      <c r="AP15" s="90">
        <v>4</v>
      </c>
      <c r="AQ15" s="89">
        <v>6.668000000000001</v>
      </c>
      <c r="AR15" s="89">
        <v>1.3320000000000001</v>
      </c>
      <c r="AS15" s="91" t="s">
        <v>372</v>
      </c>
      <c r="AT15" s="89">
        <v>1.998</v>
      </c>
      <c r="AU15" s="91" t="s">
        <v>372</v>
      </c>
      <c r="AV15" s="89">
        <v>0.66600000000000004</v>
      </c>
      <c r="AW15" s="89">
        <v>0.66600000000000004</v>
      </c>
      <c r="AX15" s="89">
        <v>5.3360000000000003</v>
      </c>
      <c r="AY15" s="89">
        <v>6.0020000000000007</v>
      </c>
      <c r="AZ15" s="7"/>
      <c r="BA15" s="7"/>
      <c r="BB15" s="7"/>
      <c r="BC15" s="7"/>
      <c r="BD15" s="7"/>
      <c r="BE15" s="7"/>
      <c r="BF15" s="7"/>
      <c r="BG15" s="7"/>
      <c r="BH15" s="7"/>
      <c r="BI15" s="7"/>
      <c r="BJ15" s="7"/>
      <c r="BK15" s="7"/>
      <c r="BL15" s="7"/>
      <c r="BM15" s="7"/>
      <c r="BN15" s="7"/>
      <c r="BO15" s="7"/>
      <c r="BP15" s="7"/>
      <c r="BQ15" s="7"/>
    </row>
    <row r="16" spans="2:69" x14ac:dyDescent="0.35">
      <c r="B16" s="123" t="s">
        <v>423</v>
      </c>
      <c r="C16" s="95">
        <v>8</v>
      </c>
      <c r="D16" s="88" t="s">
        <v>389</v>
      </c>
      <c r="E16" s="90">
        <v>4.4450000000000003</v>
      </c>
      <c r="F16" s="89">
        <v>4.5837500000000002</v>
      </c>
      <c r="G16" s="89">
        <v>4.5837500000000002</v>
      </c>
      <c r="H16" s="89">
        <v>3.3340000000000005</v>
      </c>
      <c r="I16" s="90">
        <v>3.3386904761904761</v>
      </c>
      <c r="J16" s="89">
        <v>2.7766666666666668</v>
      </c>
      <c r="K16" s="89">
        <v>3.331666666666667</v>
      </c>
      <c r="L16" s="89">
        <v>1</v>
      </c>
      <c r="M16" s="89">
        <v>6.0714285714285712</v>
      </c>
      <c r="N16" s="90">
        <v>5.4685416666666669</v>
      </c>
      <c r="O16" s="89">
        <v>5.9375</v>
      </c>
      <c r="P16" s="89">
        <v>6.25</v>
      </c>
      <c r="Q16" s="89">
        <v>5.2371428571428575</v>
      </c>
      <c r="R16" s="89">
        <v>4.375</v>
      </c>
      <c r="S16" s="90">
        <v>4.7614285714285725</v>
      </c>
      <c r="T16" s="89">
        <v>3.331666666666667</v>
      </c>
      <c r="U16" s="89">
        <v>6.1116666666666672</v>
      </c>
      <c r="V16" s="90">
        <v>5.9893749999999999</v>
      </c>
      <c r="W16" s="89">
        <v>5.4162499999999998</v>
      </c>
      <c r="X16" s="89">
        <v>6.0714285714285712</v>
      </c>
      <c r="Y16" s="90">
        <v>4.7918750000000001</v>
      </c>
      <c r="Z16" s="89">
        <v>5</v>
      </c>
      <c r="AA16" s="89">
        <v>4.2857142857142856</v>
      </c>
      <c r="AB16" s="90">
        <v>3.5418750000000001</v>
      </c>
      <c r="AC16" s="89">
        <v>3.3337500000000002</v>
      </c>
      <c r="AD16" s="89">
        <v>3.3328571428571427</v>
      </c>
      <c r="AE16" s="90">
        <v>4.375</v>
      </c>
      <c r="AF16" s="89">
        <v>3.75</v>
      </c>
      <c r="AG16" s="89">
        <v>5</v>
      </c>
      <c r="AH16" s="90">
        <v>7.9168750000000001</v>
      </c>
      <c r="AI16" s="89">
        <v>8.75</v>
      </c>
      <c r="AJ16" s="89">
        <v>8.75</v>
      </c>
      <c r="AK16" s="89">
        <v>7.0837500000000002</v>
      </c>
      <c r="AL16" s="89">
        <v>7.0837500000000002</v>
      </c>
      <c r="AM16" s="90">
        <v>5.2606250000000001</v>
      </c>
      <c r="AN16" s="89">
        <v>6.25</v>
      </c>
      <c r="AO16" s="89">
        <v>3.9285714285714284</v>
      </c>
      <c r="AP16" s="90">
        <v>5.8337500000000002</v>
      </c>
      <c r="AQ16" s="89">
        <v>6.1899999999999995</v>
      </c>
      <c r="AR16" s="89">
        <v>4.7628571428571433</v>
      </c>
      <c r="AS16" s="91" t="s">
        <v>372</v>
      </c>
      <c r="AT16" s="89">
        <v>4.5850000000000009</v>
      </c>
      <c r="AU16" s="91" t="s">
        <v>372</v>
      </c>
      <c r="AV16" s="89">
        <v>3.3314285714285714</v>
      </c>
      <c r="AW16" s="89">
        <v>4.5837500000000002</v>
      </c>
      <c r="AX16" s="89">
        <v>7.144285714285715</v>
      </c>
      <c r="AY16" s="89">
        <v>6.25</v>
      </c>
      <c r="AZ16" s="7"/>
      <c r="BA16" s="7"/>
      <c r="BB16" s="7"/>
      <c r="BC16" s="7"/>
      <c r="BD16" s="7"/>
      <c r="BE16" s="7"/>
      <c r="BF16" s="7"/>
      <c r="BG16" s="7"/>
      <c r="BH16" s="7"/>
      <c r="BI16" s="7"/>
      <c r="BJ16" s="7"/>
      <c r="BK16" s="7"/>
      <c r="BL16" s="7"/>
      <c r="BM16" s="7"/>
      <c r="BN16" s="7"/>
      <c r="BO16" s="7"/>
      <c r="BP16" s="7"/>
      <c r="BQ16" s="7"/>
    </row>
    <row r="17" spans="2:69" x14ac:dyDescent="0.35">
      <c r="B17" s="123" t="s">
        <v>436</v>
      </c>
      <c r="C17" s="95">
        <v>8</v>
      </c>
      <c r="D17" s="88" t="s">
        <v>302</v>
      </c>
      <c r="E17" s="90">
        <v>4.9350531914893612</v>
      </c>
      <c r="F17" s="89">
        <v>5.6992473118279641</v>
      </c>
      <c r="G17" s="89">
        <v>4.8862500000000075</v>
      </c>
      <c r="H17" s="89">
        <v>4.1568235294117679</v>
      </c>
      <c r="I17" s="90">
        <v>4.9389561403508777</v>
      </c>
      <c r="J17" s="89">
        <v>4.9100000000000099</v>
      </c>
      <c r="K17" s="89">
        <v>5.1580000000000101</v>
      </c>
      <c r="L17" s="89">
        <v>2.9025316455696171</v>
      </c>
      <c r="M17" s="89">
        <v>6.7582417582417582</v>
      </c>
      <c r="N17" s="90">
        <v>5.9686140350877226</v>
      </c>
      <c r="O17" s="89">
        <v>6.0483870967741939</v>
      </c>
      <c r="P17" s="89">
        <v>6.639784946236559</v>
      </c>
      <c r="Q17" s="89">
        <v>6.087173913043479</v>
      </c>
      <c r="R17" s="89">
        <v>5.2393617021276597</v>
      </c>
      <c r="S17" s="90">
        <v>4.9999999999999991</v>
      </c>
      <c r="T17" s="89">
        <v>4.1569662921348334</v>
      </c>
      <c r="U17" s="89">
        <v>5.8522222222222302</v>
      </c>
      <c r="V17" s="90">
        <v>6.0550000000000042</v>
      </c>
      <c r="W17" s="89">
        <v>5.5555555555555562</v>
      </c>
      <c r="X17" s="89">
        <v>6.4835164835164836</v>
      </c>
      <c r="Y17" s="90">
        <v>5.0543548387096777</v>
      </c>
      <c r="Z17" s="89">
        <v>5.2907608695652213</v>
      </c>
      <c r="AA17" s="89">
        <v>4.7254945054945132</v>
      </c>
      <c r="AB17" s="90">
        <v>4.0855913978494662</v>
      </c>
      <c r="AC17" s="89">
        <v>4.093695652173917</v>
      </c>
      <c r="AD17" s="89">
        <v>4.0389411764705896</v>
      </c>
      <c r="AE17" s="90">
        <v>4.7894736842105265</v>
      </c>
      <c r="AF17" s="89">
        <v>4.5923913043478262</v>
      </c>
      <c r="AG17" s="89">
        <v>5</v>
      </c>
      <c r="AH17" s="90">
        <v>7.888228070175443</v>
      </c>
      <c r="AI17" s="89">
        <v>8.6021505376344081</v>
      </c>
      <c r="AJ17" s="89">
        <v>8.7903225806451619</v>
      </c>
      <c r="AK17" s="89">
        <v>6.9176344086021384</v>
      </c>
      <c r="AL17" s="89">
        <v>7.3190217391304326</v>
      </c>
      <c r="AM17" s="90">
        <v>4.7385106382978659</v>
      </c>
      <c r="AN17" s="89">
        <v>4.9064044943820306</v>
      </c>
      <c r="AO17" s="89">
        <v>4.5923913043478262</v>
      </c>
      <c r="AP17" s="90">
        <v>6.0560000000000009</v>
      </c>
      <c r="AQ17" s="89">
        <v>6.0079069767441871</v>
      </c>
      <c r="AR17" s="89">
        <v>6.1184705882353017</v>
      </c>
      <c r="AS17" s="91" t="s">
        <v>372</v>
      </c>
      <c r="AT17" s="89">
        <v>4.2750000000000057</v>
      </c>
      <c r="AU17" s="91" t="s">
        <v>372</v>
      </c>
      <c r="AV17" s="89">
        <v>4.4928260869565255</v>
      </c>
      <c r="AW17" s="89">
        <v>4.9438202247191096</v>
      </c>
      <c r="AX17" s="89">
        <v>7.0184210526315693</v>
      </c>
      <c r="AY17" s="89">
        <v>6.7809090909090859</v>
      </c>
      <c r="AZ17" s="7"/>
      <c r="BA17" s="7"/>
      <c r="BB17" s="7"/>
      <c r="BC17" s="7"/>
      <c r="BD17" s="7"/>
      <c r="BE17" s="7"/>
      <c r="BF17" s="7"/>
      <c r="BG17" s="7"/>
      <c r="BH17" s="7"/>
      <c r="BI17" s="7"/>
      <c r="BJ17" s="7"/>
      <c r="BK17" s="7"/>
      <c r="BL17" s="7"/>
      <c r="BM17" s="7"/>
      <c r="BN17" s="7"/>
      <c r="BO17" s="7"/>
      <c r="BP17" s="7"/>
      <c r="BQ17" s="7"/>
    </row>
    <row r="18" spans="2:69" x14ac:dyDescent="0.35">
      <c r="B18" s="123" t="s">
        <v>436</v>
      </c>
      <c r="C18" s="95">
        <v>8</v>
      </c>
      <c r="D18" s="88" t="s">
        <v>388</v>
      </c>
      <c r="E18" s="90">
        <v>4.2888759689922482</v>
      </c>
      <c r="F18" s="89">
        <v>4.8830232558139501</v>
      </c>
      <c r="G18" s="89">
        <v>4.6819047619047582</v>
      </c>
      <c r="H18" s="89">
        <v>3.1620512820512818</v>
      </c>
      <c r="I18" s="90">
        <v>4.8559496124031005</v>
      </c>
      <c r="J18" s="89">
        <v>4.8409523809523769</v>
      </c>
      <c r="K18" s="89">
        <v>4.6511627906976711</v>
      </c>
      <c r="L18" s="89">
        <v>2.5242424242424235</v>
      </c>
      <c r="M18" s="89">
        <v>7.2619047619047619</v>
      </c>
      <c r="N18" s="90">
        <v>5.8478875968992234</v>
      </c>
      <c r="O18" s="89">
        <v>5.8720930232558137</v>
      </c>
      <c r="P18" s="89">
        <v>6.7441860465116283</v>
      </c>
      <c r="Q18" s="89">
        <v>6.1111904761904743</v>
      </c>
      <c r="R18" s="89">
        <v>4.6511627906976747</v>
      </c>
      <c r="S18" s="90">
        <v>5.317976190476192</v>
      </c>
      <c r="T18" s="89">
        <v>4.2066666666666643</v>
      </c>
      <c r="U18" s="89">
        <v>6.4234146341463401</v>
      </c>
      <c r="V18" s="90">
        <v>6.0659302325581388</v>
      </c>
      <c r="W18" s="89">
        <v>5.772439024390243</v>
      </c>
      <c r="X18" s="89">
        <v>6.2790697674418601</v>
      </c>
      <c r="Y18" s="90">
        <v>4.6035714285714286</v>
      </c>
      <c r="Z18" s="89">
        <v>4.8421428571428535</v>
      </c>
      <c r="AA18" s="89">
        <v>4.3649999999999967</v>
      </c>
      <c r="AB18" s="90">
        <v>3.7202325581395348</v>
      </c>
      <c r="AC18" s="89">
        <v>3.6425581395348816</v>
      </c>
      <c r="AD18" s="89">
        <v>3.8090476190476172</v>
      </c>
      <c r="AE18" s="90">
        <v>5.058139534883721</v>
      </c>
      <c r="AF18" s="89">
        <v>4.8214285714285712</v>
      </c>
      <c r="AG18" s="89">
        <v>5.2325581395348841</v>
      </c>
      <c r="AH18" s="90">
        <v>7.1139922480620124</v>
      </c>
      <c r="AI18" s="89">
        <v>7.7976190476190474</v>
      </c>
      <c r="AJ18" s="89">
        <v>7.9761904761904763</v>
      </c>
      <c r="AK18" s="89">
        <v>6.1109523809523818</v>
      </c>
      <c r="AL18" s="89">
        <v>6.7461904761904785</v>
      </c>
      <c r="AM18" s="90">
        <v>4.292674418604653</v>
      </c>
      <c r="AN18" s="89">
        <v>4.5238095238095202</v>
      </c>
      <c r="AO18" s="89">
        <v>4.0476190476190474</v>
      </c>
      <c r="AP18" s="90">
        <v>6.0004999999999997</v>
      </c>
      <c r="AQ18" s="89">
        <v>6.052894736842104</v>
      </c>
      <c r="AR18" s="89">
        <v>5.7902631578947323</v>
      </c>
      <c r="AS18" s="91" t="s">
        <v>372</v>
      </c>
      <c r="AT18" s="89">
        <v>3.8885714285714266</v>
      </c>
      <c r="AU18" s="91" t="s">
        <v>372</v>
      </c>
      <c r="AV18" s="89">
        <v>4.6513953488372062</v>
      </c>
      <c r="AW18" s="89">
        <v>4.959268292682923</v>
      </c>
      <c r="AX18" s="89">
        <v>6.7451162790697676</v>
      </c>
      <c r="AY18" s="89">
        <v>6.7485365853658532</v>
      </c>
      <c r="AZ18" s="7"/>
      <c r="BA18" s="7"/>
      <c r="BB18" s="7"/>
      <c r="BC18" s="7"/>
      <c r="BD18" s="7"/>
      <c r="BE18" s="7"/>
      <c r="BF18" s="7"/>
      <c r="BG18" s="7"/>
      <c r="BH18" s="7"/>
      <c r="BI18" s="7"/>
      <c r="BJ18" s="7"/>
      <c r="BK18" s="7"/>
      <c r="BL18" s="7"/>
      <c r="BM18" s="7"/>
      <c r="BN18" s="7"/>
      <c r="BO18" s="7"/>
      <c r="BP18" s="7"/>
      <c r="BQ18" s="7"/>
    </row>
    <row r="19" spans="2:69" x14ac:dyDescent="0.35">
      <c r="B19" s="123" t="s">
        <v>436</v>
      </c>
      <c r="C19" s="95">
        <v>8</v>
      </c>
      <c r="D19" s="88" t="s">
        <v>389</v>
      </c>
      <c r="E19" s="90">
        <v>5.4653741496598629</v>
      </c>
      <c r="F19" s="89">
        <v>6.3899999999999979</v>
      </c>
      <c r="G19" s="89">
        <v>5.0761363636363592</v>
      </c>
      <c r="H19" s="89">
        <v>4.9631111111111066</v>
      </c>
      <c r="I19" s="90">
        <v>5.1102551020408153</v>
      </c>
      <c r="J19" s="89">
        <v>5.0691666666666615</v>
      </c>
      <c r="K19" s="89">
        <v>5.7146938775510163</v>
      </c>
      <c r="L19" s="89">
        <v>3.2424999999999993</v>
      </c>
      <c r="M19" s="89">
        <v>6.3829787234042552</v>
      </c>
      <c r="N19" s="90">
        <v>6.1664795918367314</v>
      </c>
      <c r="O19" s="89">
        <v>6.25</v>
      </c>
      <c r="P19" s="89">
        <v>6.5957446808510642</v>
      </c>
      <c r="Q19" s="89">
        <v>6.1706382978723386</v>
      </c>
      <c r="R19" s="89">
        <v>5.885416666666667</v>
      </c>
      <c r="S19" s="90">
        <v>4.7821739130434766</v>
      </c>
      <c r="T19" s="89">
        <v>4.2213333333333294</v>
      </c>
      <c r="U19" s="89">
        <v>5.3623913043478213</v>
      </c>
      <c r="V19" s="90">
        <v>6.0415624999999968</v>
      </c>
      <c r="W19" s="89">
        <v>5.2895652173913055</v>
      </c>
      <c r="X19" s="89">
        <v>6.7391304347826084</v>
      </c>
      <c r="Y19" s="90">
        <v>5.4868749999999977</v>
      </c>
      <c r="Z19" s="89">
        <v>5.7457446808510593</v>
      </c>
      <c r="AA19" s="89">
        <v>5.0728260869565176</v>
      </c>
      <c r="AB19" s="90">
        <v>4.4324468085106368</v>
      </c>
      <c r="AC19" s="89">
        <v>4.4926086956521702</v>
      </c>
      <c r="AD19" s="89">
        <v>4.3902439024390212</v>
      </c>
      <c r="AE19" s="90">
        <v>4.5408163265306118</v>
      </c>
      <c r="AF19" s="89">
        <v>4.3617021276595747</v>
      </c>
      <c r="AG19" s="89">
        <v>4.84375</v>
      </c>
      <c r="AH19" s="90">
        <v>8.5999489795918382</v>
      </c>
      <c r="AI19" s="89">
        <v>9.2708333333333339</v>
      </c>
      <c r="AJ19" s="89">
        <v>9.4791666666666661</v>
      </c>
      <c r="AK19" s="89">
        <v>7.778125000000002</v>
      </c>
      <c r="AL19" s="89">
        <v>7.8725531914893629</v>
      </c>
      <c r="AM19" s="90">
        <v>5.1736458333333371</v>
      </c>
      <c r="AN19" s="89">
        <v>5.378863636363632</v>
      </c>
      <c r="AO19" s="89">
        <v>5.0531914893617023</v>
      </c>
      <c r="AP19" s="90">
        <v>6.0995744680851063</v>
      </c>
      <c r="AQ19" s="89">
        <v>6.0000000000000009</v>
      </c>
      <c r="AR19" s="89">
        <v>6.3643181818181809</v>
      </c>
      <c r="AS19" s="91" t="s">
        <v>372</v>
      </c>
      <c r="AT19" s="89">
        <v>4.5829166666666623</v>
      </c>
      <c r="AU19" s="91" t="s">
        <v>372</v>
      </c>
      <c r="AV19" s="89">
        <v>4.2551063829787203</v>
      </c>
      <c r="AW19" s="89">
        <v>4.9628888888888838</v>
      </c>
      <c r="AX19" s="89">
        <v>7.4838775510204147</v>
      </c>
      <c r="AY19" s="89">
        <v>6.7413333333333361</v>
      </c>
      <c r="AZ19" s="7"/>
      <c r="BA19" s="7"/>
      <c r="BB19" s="7"/>
      <c r="BC19" s="7"/>
      <c r="BD19" s="7"/>
      <c r="BE19" s="7"/>
      <c r="BF19" s="7"/>
      <c r="BG19" s="7"/>
      <c r="BH19" s="7"/>
      <c r="BI19" s="7"/>
      <c r="BJ19" s="7"/>
      <c r="BK19" s="7"/>
      <c r="BL19" s="7"/>
      <c r="BM19" s="7"/>
      <c r="BN19" s="7"/>
      <c r="BO19" s="7"/>
      <c r="BP19" s="7"/>
      <c r="BQ19" s="7"/>
    </row>
    <row r="20" spans="2:69" x14ac:dyDescent="0.35">
      <c r="B20" s="123" t="s">
        <v>43</v>
      </c>
      <c r="C20" s="95">
        <v>8</v>
      </c>
      <c r="D20" s="88" t="s">
        <v>302</v>
      </c>
      <c r="E20" s="90">
        <v>4.7415891472868186</v>
      </c>
      <c r="F20" s="89">
        <v>5.0977647058823603</v>
      </c>
      <c r="G20" s="89">
        <v>4.7789156626506051</v>
      </c>
      <c r="H20" s="89">
        <v>4.3337499999999993</v>
      </c>
      <c r="I20" s="90">
        <v>4.3482375478927233</v>
      </c>
      <c r="J20" s="89">
        <v>3.6101190476190488</v>
      </c>
      <c r="K20" s="89">
        <v>4.5827500000000052</v>
      </c>
      <c r="L20" s="89">
        <v>2.6307792207792189</v>
      </c>
      <c r="M20" s="89">
        <v>6.6049382716049383</v>
      </c>
      <c r="N20" s="90">
        <v>6.1433527131782979</v>
      </c>
      <c r="O20" s="89">
        <v>6.666666666666667</v>
      </c>
      <c r="P20" s="89">
        <v>6.6964285714285712</v>
      </c>
      <c r="Q20" s="89">
        <v>5.5950000000000086</v>
      </c>
      <c r="R20" s="89">
        <v>5.7058823529411766</v>
      </c>
      <c r="S20" s="90">
        <v>4.3020348837209301</v>
      </c>
      <c r="T20" s="89">
        <v>3.4108235294117644</v>
      </c>
      <c r="U20" s="89">
        <v>5.2213253012048231</v>
      </c>
      <c r="V20" s="90">
        <v>6.4414705882352887</v>
      </c>
      <c r="W20" s="89">
        <v>5.3577380952381031</v>
      </c>
      <c r="X20" s="89">
        <v>7.5</v>
      </c>
      <c r="Y20" s="90">
        <v>5.8347023809523826</v>
      </c>
      <c r="Z20" s="89">
        <v>5.7927500000000043</v>
      </c>
      <c r="AA20" s="89">
        <v>5.8243037974683576</v>
      </c>
      <c r="AB20" s="90">
        <v>3.210365853658538</v>
      </c>
      <c r="AC20" s="89">
        <v>2.8383950617283933</v>
      </c>
      <c r="AD20" s="89">
        <v>3.8155072463768089</v>
      </c>
      <c r="AE20" s="90">
        <v>5.7848837209302326</v>
      </c>
      <c r="AF20" s="89">
        <v>5.9593023255813957</v>
      </c>
      <c r="AG20" s="89">
        <v>5.617647058823529</v>
      </c>
      <c r="AH20" s="90">
        <v>8.0104844961240378</v>
      </c>
      <c r="AI20" s="89">
        <v>8.8529411764705888</v>
      </c>
      <c r="AJ20" s="89">
        <v>9.0476190476190474</v>
      </c>
      <c r="AK20" s="89">
        <v>7.490823529411756</v>
      </c>
      <c r="AL20" s="89">
        <v>6.666626506024091</v>
      </c>
      <c r="AM20" s="90">
        <v>4.6525595238095176</v>
      </c>
      <c r="AN20" s="89">
        <v>4.9790123456790205</v>
      </c>
      <c r="AO20" s="89">
        <v>4.3902439024390247</v>
      </c>
      <c r="AP20" s="90">
        <v>5.4581875000000011</v>
      </c>
      <c r="AQ20" s="89">
        <v>5.9458108108108156</v>
      </c>
      <c r="AR20" s="89">
        <v>4.9522857142857184</v>
      </c>
      <c r="AS20" s="91" t="s">
        <v>372</v>
      </c>
      <c r="AT20" s="89">
        <v>5.8642168674698887</v>
      </c>
      <c r="AU20" s="91" t="s">
        <v>372</v>
      </c>
      <c r="AV20" s="89">
        <v>4.7795180722891581</v>
      </c>
      <c r="AW20" s="89">
        <v>4.4856790123456847</v>
      </c>
      <c r="AX20" s="89">
        <v>7.1147560975609725</v>
      </c>
      <c r="AY20" s="89">
        <v>7.3431645569620239</v>
      </c>
      <c r="AZ20" s="7"/>
      <c r="BA20" s="7"/>
      <c r="BB20" s="7"/>
      <c r="BC20" s="7"/>
      <c r="BD20" s="7"/>
      <c r="BE20" s="7"/>
      <c r="BF20" s="7"/>
      <c r="BG20" s="7"/>
      <c r="BH20" s="7"/>
      <c r="BI20" s="7"/>
      <c r="BJ20" s="7"/>
      <c r="BK20" s="7"/>
      <c r="BL20" s="7"/>
      <c r="BM20" s="7"/>
      <c r="BN20" s="7"/>
      <c r="BO20" s="7"/>
      <c r="BP20" s="7"/>
      <c r="BQ20" s="7"/>
    </row>
    <row r="21" spans="2:69" x14ac:dyDescent="0.35">
      <c r="B21" s="123" t="s">
        <v>43</v>
      </c>
      <c r="C21" s="95">
        <v>8</v>
      </c>
      <c r="D21" s="88" t="s">
        <v>388</v>
      </c>
      <c r="E21" s="90">
        <v>4.431992753623188</v>
      </c>
      <c r="F21" s="89">
        <v>4.8139999999999956</v>
      </c>
      <c r="G21" s="89">
        <v>4.5452272727272698</v>
      </c>
      <c r="H21" s="89">
        <v>4.0476190476190457</v>
      </c>
      <c r="I21" s="90">
        <v>4.1476086956521723</v>
      </c>
      <c r="J21" s="89">
        <v>3.4079545454545439</v>
      </c>
      <c r="K21" s="89">
        <v>4.2625581395348799</v>
      </c>
      <c r="L21" s="89">
        <v>2.6814634146341461</v>
      </c>
      <c r="M21" s="89">
        <v>6.4772727272727275</v>
      </c>
      <c r="N21" s="90">
        <v>5.7759057971014451</v>
      </c>
      <c r="O21" s="89">
        <v>6.3043478260869561</v>
      </c>
      <c r="P21" s="89">
        <v>6.3636363636363633</v>
      </c>
      <c r="Q21" s="89">
        <v>5.3331111111111058</v>
      </c>
      <c r="R21" s="89">
        <v>5.2717391304347823</v>
      </c>
      <c r="S21" s="90">
        <v>4.1666304347826069</v>
      </c>
      <c r="T21" s="89">
        <v>3.0428260869565209</v>
      </c>
      <c r="U21" s="89">
        <v>5.3795454545454495</v>
      </c>
      <c r="V21" s="90">
        <v>6.5004444444444456</v>
      </c>
      <c r="W21" s="89">
        <v>5.7786666666666608</v>
      </c>
      <c r="X21" s="89">
        <v>7.2222222222222223</v>
      </c>
      <c r="Y21" s="90">
        <v>5.5315909090909052</v>
      </c>
      <c r="Z21" s="89">
        <v>5.5297560975609716</v>
      </c>
      <c r="AA21" s="89">
        <v>5.4482926829268248</v>
      </c>
      <c r="AB21" s="90">
        <v>3.146888888888888</v>
      </c>
      <c r="AC21" s="89">
        <v>2.8015909090909088</v>
      </c>
      <c r="AD21" s="89">
        <v>3.7024999999999997</v>
      </c>
      <c r="AE21" s="90">
        <v>5.9239130434782608</v>
      </c>
      <c r="AF21" s="89">
        <v>6.1956521739130439</v>
      </c>
      <c r="AG21" s="89">
        <v>5.666666666666667</v>
      </c>
      <c r="AH21" s="90">
        <v>7.5333333333333323</v>
      </c>
      <c r="AI21" s="89">
        <v>8.6111111111111107</v>
      </c>
      <c r="AJ21" s="89">
        <v>8.6931818181818183</v>
      </c>
      <c r="AK21" s="89">
        <v>7.1021739130434813</v>
      </c>
      <c r="AL21" s="89">
        <v>5.9417391304347849</v>
      </c>
      <c r="AM21" s="90">
        <v>4.4410227272727303</v>
      </c>
      <c r="AN21" s="89">
        <v>4.7281395348837174</v>
      </c>
      <c r="AO21" s="89">
        <v>4.3604651162790695</v>
      </c>
      <c r="AP21" s="90">
        <v>4.6894186046511628</v>
      </c>
      <c r="AQ21" s="89">
        <v>5.3841025641025606</v>
      </c>
      <c r="AR21" s="89">
        <v>3.7958333333333325</v>
      </c>
      <c r="AS21" s="91" t="s">
        <v>372</v>
      </c>
      <c r="AT21" s="89">
        <v>5.5311363636363584</v>
      </c>
      <c r="AU21" s="91" t="s">
        <v>372</v>
      </c>
      <c r="AV21" s="89">
        <v>4.7411111111111071</v>
      </c>
      <c r="AW21" s="89">
        <v>3.6363636363636349</v>
      </c>
      <c r="AX21" s="89">
        <v>6.5161363636363632</v>
      </c>
      <c r="AY21" s="89">
        <v>7.3823809523809523</v>
      </c>
      <c r="AZ21" s="7"/>
      <c r="BA21" s="7"/>
      <c r="BB21" s="7"/>
      <c r="BC21" s="7"/>
      <c r="BD21" s="7"/>
      <c r="BE21" s="7"/>
      <c r="BF21" s="7"/>
      <c r="BG21" s="7"/>
      <c r="BH21" s="7"/>
      <c r="BI21" s="7"/>
      <c r="BJ21" s="7"/>
      <c r="BK21" s="7"/>
      <c r="BL21" s="7"/>
      <c r="BM21" s="7"/>
      <c r="BN21" s="7"/>
      <c r="BO21" s="7"/>
      <c r="BP21" s="7"/>
      <c r="BQ21" s="7"/>
    </row>
    <row r="22" spans="2:69" x14ac:dyDescent="0.35">
      <c r="B22" s="123" t="s">
        <v>43</v>
      </c>
      <c r="C22" s="95">
        <v>8</v>
      </c>
      <c r="D22" s="88" t="s">
        <v>389</v>
      </c>
      <c r="E22" s="90">
        <v>5.2407657657657669</v>
      </c>
      <c r="F22" s="89">
        <v>5.5862162162162123</v>
      </c>
      <c r="G22" s="89">
        <v>5.0924999999999967</v>
      </c>
      <c r="H22" s="89">
        <v>4.8579999999999979</v>
      </c>
      <c r="I22" s="90">
        <v>4.7260964912280699</v>
      </c>
      <c r="J22" s="89">
        <v>4.0532432432432417</v>
      </c>
      <c r="K22" s="89">
        <v>4.9999999999999973</v>
      </c>
      <c r="L22" s="89">
        <v>2.8069696969696962</v>
      </c>
      <c r="M22" s="89">
        <v>6.9117647058823533</v>
      </c>
      <c r="N22" s="90">
        <v>6.7304954954954948</v>
      </c>
      <c r="O22" s="89">
        <v>7.1527777777777777</v>
      </c>
      <c r="P22" s="89">
        <v>7.2297297297297298</v>
      </c>
      <c r="Q22" s="89">
        <v>6.1111111111111081</v>
      </c>
      <c r="R22" s="89">
        <v>6.3888888888888893</v>
      </c>
      <c r="S22" s="90">
        <v>4.5940540540540535</v>
      </c>
      <c r="T22" s="89">
        <v>3.9802777777777769</v>
      </c>
      <c r="U22" s="89">
        <v>5.1852777777777739</v>
      </c>
      <c r="V22" s="90">
        <v>6.5541891891891932</v>
      </c>
      <c r="W22" s="89">
        <v>5.0002777777777752</v>
      </c>
      <c r="X22" s="89">
        <v>8.0405405405405403</v>
      </c>
      <c r="Y22" s="90">
        <v>6.2177027027027014</v>
      </c>
      <c r="Z22" s="89">
        <v>6.1119444444444397</v>
      </c>
      <c r="AA22" s="89">
        <v>6.2877142857142818</v>
      </c>
      <c r="AB22" s="90">
        <v>3.2347058823529409</v>
      </c>
      <c r="AC22" s="89">
        <v>2.7444117647058821</v>
      </c>
      <c r="AD22" s="89">
        <v>3.9996666666666667</v>
      </c>
      <c r="AE22" s="90">
        <v>5.8445945945945947</v>
      </c>
      <c r="AF22" s="89">
        <v>5.8783783783783781</v>
      </c>
      <c r="AG22" s="89">
        <v>5.8108108108108105</v>
      </c>
      <c r="AH22" s="90">
        <v>8.6900900900900879</v>
      </c>
      <c r="AI22" s="89">
        <v>9.1891891891891895</v>
      </c>
      <c r="AJ22" s="89">
        <v>9.5270270270270263</v>
      </c>
      <c r="AK22" s="89">
        <v>8.0561111111111146</v>
      </c>
      <c r="AL22" s="89">
        <v>7.8432352941176475</v>
      </c>
      <c r="AM22" s="90">
        <v>4.966081081081084</v>
      </c>
      <c r="AN22" s="89">
        <v>5.3331428571428541</v>
      </c>
      <c r="AO22" s="89">
        <v>4.5138888888888893</v>
      </c>
      <c r="AP22" s="90">
        <v>6.6182352941176479</v>
      </c>
      <c r="AQ22" s="89">
        <v>6.8756249999999977</v>
      </c>
      <c r="AR22" s="89">
        <v>6.4522580645161245</v>
      </c>
      <c r="AS22" s="91" t="s">
        <v>372</v>
      </c>
      <c r="AT22" s="89">
        <v>6.2044444444444391</v>
      </c>
      <c r="AU22" s="91" t="s">
        <v>372</v>
      </c>
      <c r="AV22" s="89">
        <v>4.8152777777777755</v>
      </c>
      <c r="AW22" s="89">
        <v>5.5239999999999965</v>
      </c>
      <c r="AX22" s="89">
        <v>7.7786111111111103</v>
      </c>
      <c r="AY22" s="89">
        <v>7.3348571428571372</v>
      </c>
      <c r="AZ22" s="7"/>
      <c r="BA22" s="7"/>
      <c r="BB22" s="7"/>
      <c r="BC22" s="7"/>
      <c r="BD22" s="7"/>
      <c r="BE22" s="7"/>
      <c r="BF22" s="7"/>
      <c r="BG22" s="7"/>
      <c r="BH22" s="7"/>
      <c r="BI22" s="7"/>
      <c r="BJ22" s="7"/>
      <c r="BK22" s="7"/>
      <c r="BL22" s="7"/>
      <c r="BM22" s="7"/>
      <c r="BN22" s="7"/>
      <c r="BO22" s="7"/>
      <c r="BP22" s="7"/>
      <c r="BQ22" s="7"/>
    </row>
    <row r="23" spans="2:69" x14ac:dyDescent="0.35">
      <c r="B23" s="123" t="s">
        <v>304</v>
      </c>
      <c r="C23" s="95">
        <v>8</v>
      </c>
      <c r="D23" s="88" t="s">
        <v>302</v>
      </c>
      <c r="E23" s="90">
        <v>5.3557865168539287</v>
      </c>
      <c r="F23" s="89">
        <v>5.8140697674418673</v>
      </c>
      <c r="G23" s="89">
        <v>5.4060975609756188</v>
      </c>
      <c r="H23" s="89">
        <v>4.7683544303797518</v>
      </c>
      <c r="I23" s="90">
        <v>4.5470505617977528</v>
      </c>
      <c r="J23" s="89">
        <v>4.077764705882359</v>
      </c>
      <c r="K23" s="89">
        <v>5.0462500000000068</v>
      </c>
      <c r="L23" s="89">
        <v>3.415342465753421</v>
      </c>
      <c r="M23" s="89">
        <v>6.09375</v>
      </c>
      <c r="N23" s="90">
        <v>6.2156554307116112</v>
      </c>
      <c r="O23" s="89">
        <v>7.0058139534883717</v>
      </c>
      <c r="P23" s="89">
        <v>6.5116279069767442</v>
      </c>
      <c r="Q23" s="89">
        <v>5.8332954545454578</v>
      </c>
      <c r="R23" s="89">
        <v>5.6104651162790695</v>
      </c>
      <c r="S23" s="90">
        <v>4.7506896551724127</v>
      </c>
      <c r="T23" s="89">
        <v>4.2850000000000037</v>
      </c>
      <c r="U23" s="89">
        <v>5.3500000000000085</v>
      </c>
      <c r="V23" s="90">
        <v>6.839367816091956</v>
      </c>
      <c r="W23" s="89">
        <v>6.6671250000000004</v>
      </c>
      <c r="X23" s="89">
        <v>7.0731707317073171</v>
      </c>
      <c r="Y23" s="90">
        <v>4.8398795180722898</v>
      </c>
      <c r="Z23" s="89">
        <v>4.7264556962025326</v>
      </c>
      <c r="AA23" s="89">
        <v>4.9386419753086477</v>
      </c>
      <c r="AB23" s="90">
        <v>3.9954216867469872</v>
      </c>
      <c r="AC23" s="89">
        <v>3.7969620253164584</v>
      </c>
      <c r="AD23" s="89">
        <v>4.2493750000000041</v>
      </c>
      <c r="AE23" s="90">
        <v>5.6976744186046515</v>
      </c>
      <c r="AF23" s="89">
        <v>5.8529411764705879</v>
      </c>
      <c r="AG23" s="89">
        <v>5.6845238095238093</v>
      </c>
      <c r="AH23" s="90">
        <v>7.3732375478927272</v>
      </c>
      <c r="AI23" s="89">
        <v>8.0882352941176467</v>
      </c>
      <c r="AJ23" s="89">
        <v>8.8392857142857135</v>
      </c>
      <c r="AK23" s="89">
        <v>6.4317647058823511</v>
      </c>
      <c r="AL23" s="89">
        <v>6.3567441860465088</v>
      </c>
      <c r="AM23" s="90">
        <v>4.5674374999999952</v>
      </c>
      <c r="AN23" s="89">
        <v>4.7105333333333412</v>
      </c>
      <c r="AO23" s="89">
        <v>4.3421052631578947</v>
      </c>
      <c r="AP23" s="90">
        <v>5.9146951219512216</v>
      </c>
      <c r="AQ23" s="89">
        <v>5.8437662337662317</v>
      </c>
      <c r="AR23" s="89">
        <v>6.1434285714285801</v>
      </c>
      <c r="AS23" s="91" t="s">
        <v>372</v>
      </c>
      <c r="AT23" s="89">
        <v>5.1406024096385625</v>
      </c>
      <c r="AU23" s="91" t="s">
        <v>372</v>
      </c>
      <c r="AV23" s="89">
        <v>3.4147560975609754</v>
      </c>
      <c r="AW23" s="89">
        <v>4.7964634146341467</v>
      </c>
      <c r="AX23" s="89">
        <v>5.6230120481927752</v>
      </c>
      <c r="AY23" s="89">
        <v>5.3952631578947434</v>
      </c>
      <c r="AZ23" s="7"/>
      <c r="BA23" s="7"/>
      <c r="BB23" s="7"/>
      <c r="BC23" s="7"/>
      <c r="BD23" s="7"/>
      <c r="BE23" s="7"/>
      <c r="BF23" s="7"/>
      <c r="BG23" s="7"/>
      <c r="BH23" s="7"/>
      <c r="BI23" s="7"/>
      <c r="BJ23" s="7"/>
      <c r="BK23" s="7"/>
      <c r="BL23" s="7"/>
      <c r="BM23" s="7"/>
      <c r="BN23" s="7"/>
      <c r="BO23" s="7"/>
      <c r="BP23" s="7"/>
      <c r="BQ23" s="7"/>
    </row>
    <row r="24" spans="2:69" x14ac:dyDescent="0.35">
      <c r="B24" s="123" t="s">
        <v>304</v>
      </c>
      <c r="C24" s="95">
        <v>8</v>
      </c>
      <c r="D24" s="88" t="s">
        <v>388</v>
      </c>
      <c r="E24" s="90">
        <v>5.4877891156462582</v>
      </c>
      <c r="F24" s="89">
        <v>5.7643749999999967</v>
      </c>
      <c r="G24" s="89">
        <v>5.4604255319148933</v>
      </c>
      <c r="H24" s="89">
        <v>5.2281818181818132</v>
      </c>
      <c r="I24" s="90">
        <v>4.9006802721088425</v>
      </c>
      <c r="J24" s="89">
        <v>4.6934693877550986</v>
      </c>
      <c r="K24" s="89">
        <v>5.3966666666666629</v>
      </c>
      <c r="L24" s="89">
        <v>3.4881395348837199</v>
      </c>
      <c r="M24" s="89">
        <v>6.0326086956521738</v>
      </c>
      <c r="N24" s="90">
        <v>6.3534863945578222</v>
      </c>
      <c r="O24" s="89">
        <v>7.091836734693878</v>
      </c>
      <c r="P24" s="89">
        <v>6.5625</v>
      </c>
      <c r="Q24" s="89">
        <v>6.190612244897963</v>
      </c>
      <c r="R24" s="89">
        <v>5.6122448979591839</v>
      </c>
      <c r="S24" s="90">
        <v>5.2082291666666647</v>
      </c>
      <c r="T24" s="89">
        <v>4.4672340425531871</v>
      </c>
      <c r="U24" s="89">
        <v>6.0472093023255757</v>
      </c>
      <c r="V24" s="90">
        <v>7.2921874999999963</v>
      </c>
      <c r="W24" s="89">
        <v>7.4082222222222258</v>
      </c>
      <c r="X24" s="89">
        <v>7.4431818181818183</v>
      </c>
      <c r="Y24" s="90">
        <v>5.6748936170212723</v>
      </c>
      <c r="Z24" s="89">
        <v>5.4826666666666615</v>
      </c>
      <c r="AA24" s="89">
        <v>5.8706521739130384</v>
      </c>
      <c r="AB24" s="90">
        <v>4.1838297872340426</v>
      </c>
      <c r="AC24" s="89">
        <v>3.9255555555555532</v>
      </c>
      <c r="AD24" s="89">
        <v>4.4195652173913</v>
      </c>
      <c r="AE24" s="90">
        <v>5.9948979591836737</v>
      </c>
      <c r="AF24" s="89">
        <v>6.1734693877551017</v>
      </c>
      <c r="AG24" s="89">
        <v>5.8163265306122449</v>
      </c>
      <c r="AH24" s="90">
        <v>7.5979421768707436</v>
      </c>
      <c r="AI24" s="89">
        <v>8.5204081632653068</v>
      </c>
      <c r="AJ24" s="89">
        <v>8.6734693877551017</v>
      </c>
      <c r="AK24" s="89">
        <v>6.5989795918367395</v>
      </c>
      <c r="AL24" s="89">
        <v>6.5975000000000046</v>
      </c>
      <c r="AM24" s="90">
        <v>5.0177659574468114</v>
      </c>
      <c r="AN24" s="89">
        <v>5.3191489361702091</v>
      </c>
      <c r="AO24" s="89">
        <v>4.7777777777777777</v>
      </c>
      <c r="AP24" s="90">
        <v>6.0994680851063841</v>
      </c>
      <c r="AQ24" s="89">
        <v>6.2695238095238119</v>
      </c>
      <c r="AR24" s="89">
        <v>6.0613636363636312</v>
      </c>
      <c r="AS24" s="91" t="s">
        <v>372</v>
      </c>
      <c r="AT24" s="89">
        <v>5.6740425531914873</v>
      </c>
      <c r="AU24" s="91" t="s">
        <v>372</v>
      </c>
      <c r="AV24" s="89">
        <v>3.4722916666666652</v>
      </c>
      <c r="AW24" s="89">
        <v>4.5385106382978746</v>
      </c>
      <c r="AX24" s="89">
        <v>5.3474999999999993</v>
      </c>
      <c r="AY24" s="89">
        <v>5.0357446808510593</v>
      </c>
      <c r="AZ24" s="7"/>
      <c r="BA24" s="7"/>
      <c r="BB24" s="7"/>
      <c r="BC24" s="7"/>
      <c r="BD24" s="7"/>
      <c r="BE24" s="7"/>
      <c r="BF24" s="7"/>
      <c r="BG24" s="7"/>
      <c r="BH24" s="7"/>
      <c r="BI24" s="7"/>
      <c r="BJ24" s="7"/>
      <c r="BK24" s="7"/>
      <c r="BL24" s="7"/>
      <c r="BM24" s="7"/>
      <c r="BN24" s="7"/>
      <c r="BO24" s="7"/>
      <c r="BP24" s="7"/>
      <c r="BQ24" s="7"/>
    </row>
    <row r="25" spans="2:69" x14ac:dyDescent="0.35">
      <c r="B25" s="123" t="s">
        <v>304</v>
      </c>
      <c r="C25" s="95">
        <v>8</v>
      </c>
      <c r="D25" s="88" t="s">
        <v>389</v>
      </c>
      <c r="E25" s="90">
        <v>4.7525925925925936</v>
      </c>
      <c r="F25" s="89">
        <v>5.5234285714285676</v>
      </c>
      <c r="G25" s="89">
        <v>5.1037499999999971</v>
      </c>
      <c r="H25" s="89">
        <v>3.5480645161290321</v>
      </c>
      <c r="I25" s="90">
        <v>4.0308333333333328</v>
      </c>
      <c r="J25" s="89">
        <v>3.0196874999999994</v>
      </c>
      <c r="K25" s="89">
        <v>4.4873076923076924</v>
      </c>
      <c r="L25" s="89">
        <v>3.1903571428571427</v>
      </c>
      <c r="M25" s="89">
        <v>6.209677419354839</v>
      </c>
      <c r="N25" s="90">
        <v>6.0724305555555533</v>
      </c>
      <c r="O25" s="89">
        <v>6.9696969696969697</v>
      </c>
      <c r="P25" s="89">
        <v>6.4285714285714288</v>
      </c>
      <c r="Q25" s="89">
        <v>5.237714285714282</v>
      </c>
      <c r="R25" s="89">
        <v>5.833333333333333</v>
      </c>
      <c r="S25" s="90">
        <v>4.0945714285714292</v>
      </c>
      <c r="T25" s="89">
        <v>3.8375757575757574</v>
      </c>
      <c r="U25" s="89">
        <v>4.607352941176468</v>
      </c>
      <c r="V25" s="90">
        <v>6.330972222222222</v>
      </c>
      <c r="W25" s="89">
        <v>5.7290624999999977</v>
      </c>
      <c r="X25" s="89">
        <v>6.7142857142857144</v>
      </c>
      <c r="Y25" s="90">
        <v>3.4845454545454548</v>
      </c>
      <c r="Z25" s="89">
        <v>3.5483870967741935</v>
      </c>
      <c r="AA25" s="89">
        <v>3.3328124999999997</v>
      </c>
      <c r="AB25" s="90">
        <v>3.3327272727272725</v>
      </c>
      <c r="AC25" s="89">
        <v>3.01</v>
      </c>
      <c r="AD25" s="89">
        <v>3.7629032258064514</v>
      </c>
      <c r="AE25" s="90">
        <v>5.1838235294117645</v>
      </c>
      <c r="AF25" s="89">
        <v>5.3030303030303028</v>
      </c>
      <c r="AG25" s="89">
        <v>5.390625</v>
      </c>
      <c r="AH25" s="90">
        <v>7.0953809523809506</v>
      </c>
      <c r="AI25" s="89">
        <v>7.4242424242424239</v>
      </c>
      <c r="AJ25" s="89">
        <v>9.296875</v>
      </c>
      <c r="AK25" s="89">
        <v>6.0788235294117605</v>
      </c>
      <c r="AL25" s="89">
        <v>6</v>
      </c>
      <c r="AM25" s="90">
        <v>3.6148387096774202</v>
      </c>
      <c r="AN25" s="89">
        <v>3.2034615384615375</v>
      </c>
      <c r="AO25" s="89">
        <v>3.4482758620689653</v>
      </c>
      <c r="AP25" s="90">
        <v>5.5048484848484831</v>
      </c>
      <c r="AQ25" s="89">
        <v>5.1509090909090878</v>
      </c>
      <c r="AR25" s="89">
        <v>6.1112499999999983</v>
      </c>
      <c r="AS25" s="91" t="s">
        <v>372</v>
      </c>
      <c r="AT25" s="89">
        <v>4.1173529411764704</v>
      </c>
      <c r="AU25" s="91" t="s">
        <v>372</v>
      </c>
      <c r="AV25" s="89">
        <v>3.1253125000000002</v>
      </c>
      <c r="AW25" s="89">
        <v>5.0506060606060581</v>
      </c>
      <c r="AX25" s="89">
        <v>5.7584848484848452</v>
      </c>
      <c r="AY25" s="89">
        <v>5.6799999999999988</v>
      </c>
      <c r="AZ25" s="7"/>
      <c r="BA25" s="7"/>
      <c r="BB25" s="7"/>
      <c r="BC25" s="7"/>
      <c r="BD25" s="7"/>
      <c r="BE25" s="7"/>
      <c r="BF25" s="7"/>
      <c r="BG25" s="7"/>
      <c r="BH25" s="7"/>
      <c r="BI25" s="7"/>
      <c r="BJ25" s="7"/>
      <c r="BK25" s="7"/>
      <c r="BL25" s="7"/>
      <c r="BM25" s="7"/>
      <c r="BN25" s="7"/>
      <c r="BO25" s="7"/>
      <c r="BP25" s="7"/>
      <c r="BQ25" s="7"/>
    </row>
    <row r="26" spans="2:69" x14ac:dyDescent="0.35">
      <c r="B26" s="123" t="s">
        <v>419</v>
      </c>
      <c r="C26" s="95">
        <v>8</v>
      </c>
      <c r="D26" s="88" t="s">
        <v>302</v>
      </c>
      <c r="E26" s="90">
        <v>5.786094276094274</v>
      </c>
      <c r="F26" s="89">
        <v>7.0378787878787765</v>
      </c>
      <c r="G26" s="89">
        <v>5.6019587628866052</v>
      </c>
      <c r="H26" s="89">
        <v>4.6807446808510722</v>
      </c>
      <c r="I26" s="90">
        <v>5.3659595959595983</v>
      </c>
      <c r="J26" s="89">
        <v>4.9289361702127765</v>
      </c>
      <c r="K26" s="89">
        <v>5.4580219780219883</v>
      </c>
      <c r="L26" s="89">
        <v>3.2939534883720927</v>
      </c>
      <c r="M26" s="89">
        <v>7.760416666666667</v>
      </c>
      <c r="N26" s="90">
        <v>6.3960858585858604</v>
      </c>
      <c r="O26" s="89">
        <v>6.953125</v>
      </c>
      <c r="P26" s="89">
        <v>6.9642857142857144</v>
      </c>
      <c r="Q26" s="89">
        <v>6.2633333333333301</v>
      </c>
      <c r="R26" s="89">
        <v>5.4591836734693882</v>
      </c>
      <c r="S26" s="90">
        <v>5.9602525252525247</v>
      </c>
      <c r="T26" s="89">
        <v>4.7918750000000063</v>
      </c>
      <c r="U26" s="89">
        <v>7.2643157894736738</v>
      </c>
      <c r="V26" s="90">
        <v>6.3260101010101062</v>
      </c>
      <c r="W26" s="89">
        <v>5.6495789473684237</v>
      </c>
      <c r="X26" s="89">
        <v>6.9587628865979383</v>
      </c>
      <c r="Y26" s="90">
        <v>6.4792268041237211</v>
      </c>
      <c r="Z26" s="89">
        <v>6.2740860215053766</v>
      </c>
      <c r="AA26" s="89">
        <v>6.7031578947368402</v>
      </c>
      <c r="AB26" s="90">
        <v>4.4385204081632663</v>
      </c>
      <c r="AC26" s="89">
        <v>4.4092708333333395</v>
      </c>
      <c r="AD26" s="89">
        <v>4.2307692307692308</v>
      </c>
      <c r="AE26" s="90">
        <v>5.7070707070707067</v>
      </c>
      <c r="AF26" s="89">
        <v>5.8163265306122449</v>
      </c>
      <c r="AG26" s="89">
        <v>5.6313131313131315</v>
      </c>
      <c r="AH26" s="90">
        <v>7.9455808080808152</v>
      </c>
      <c r="AI26" s="89">
        <v>8.6855670103092777</v>
      </c>
      <c r="AJ26" s="89">
        <v>8.7631578947368425</v>
      </c>
      <c r="AK26" s="89">
        <v>7.2792857142856988</v>
      </c>
      <c r="AL26" s="89">
        <v>6.9930434782608586</v>
      </c>
      <c r="AM26" s="90">
        <v>5.2648958333333251</v>
      </c>
      <c r="AN26" s="89">
        <v>5.6493684210526371</v>
      </c>
      <c r="AO26" s="89">
        <v>4.9450549450549453</v>
      </c>
      <c r="AP26" s="90">
        <v>6.4392631578947324</v>
      </c>
      <c r="AQ26" s="89">
        <v>6.4796629213483099</v>
      </c>
      <c r="AR26" s="89">
        <v>6.0916049382716135</v>
      </c>
      <c r="AS26" s="91" t="s">
        <v>372</v>
      </c>
      <c r="AT26" s="89">
        <v>5.9935353535353482</v>
      </c>
      <c r="AU26" s="91" t="s">
        <v>372</v>
      </c>
      <c r="AV26" s="89">
        <v>3.7752040816326575</v>
      </c>
      <c r="AW26" s="89">
        <v>4.2265979381443364</v>
      </c>
      <c r="AX26" s="89">
        <v>6.1961616161616115</v>
      </c>
      <c r="AY26" s="89">
        <v>7.3342105263157773</v>
      </c>
      <c r="AZ26" s="7"/>
      <c r="BA26" s="7"/>
      <c r="BB26" s="7"/>
      <c r="BC26" s="7"/>
      <c r="BD26" s="7"/>
      <c r="BE26" s="7"/>
      <c r="BF26" s="7"/>
      <c r="BG26" s="7"/>
      <c r="BH26" s="7"/>
      <c r="BI26" s="7"/>
      <c r="BJ26" s="7"/>
      <c r="BK26" s="7"/>
      <c r="BL26" s="7"/>
      <c r="BM26" s="7"/>
      <c r="BN26" s="7"/>
      <c r="BO26" s="7"/>
      <c r="BP26" s="7"/>
      <c r="BQ26" s="7"/>
    </row>
    <row r="27" spans="2:69" x14ac:dyDescent="0.35">
      <c r="B27" s="123" t="s">
        <v>419</v>
      </c>
      <c r="C27" s="95">
        <v>8</v>
      </c>
      <c r="D27" s="88" t="s">
        <v>388</v>
      </c>
      <c r="E27" s="90">
        <v>5.3208653846153835</v>
      </c>
      <c r="F27" s="89">
        <v>6.6036538461538488</v>
      </c>
      <c r="G27" s="89">
        <v>5.2288235294117591</v>
      </c>
      <c r="H27" s="89">
        <v>4.1331999999999969</v>
      </c>
      <c r="I27" s="90">
        <v>4.9983493589743579</v>
      </c>
      <c r="J27" s="89">
        <v>4.2855102040816284</v>
      </c>
      <c r="K27" s="89">
        <v>4.8661999999999956</v>
      </c>
      <c r="L27" s="89">
        <v>2.867906976744186</v>
      </c>
      <c r="M27" s="89">
        <v>7.6960784313725492</v>
      </c>
      <c r="N27" s="90">
        <v>5.7987019230769228</v>
      </c>
      <c r="O27" s="89">
        <v>6.1224489795918364</v>
      </c>
      <c r="P27" s="89">
        <v>6.4705882352941178</v>
      </c>
      <c r="Q27" s="89">
        <v>5.6413461538461522</v>
      </c>
      <c r="R27" s="89">
        <v>5</v>
      </c>
      <c r="S27" s="90">
        <v>5.7697115384615358</v>
      </c>
      <c r="T27" s="89">
        <v>4.3997999999999964</v>
      </c>
      <c r="U27" s="89">
        <v>7.3346000000000053</v>
      </c>
      <c r="V27" s="90">
        <v>6.4585576923076875</v>
      </c>
      <c r="W27" s="89">
        <v>6.1228571428571446</v>
      </c>
      <c r="X27" s="89">
        <v>6.7647058823529411</v>
      </c>
      <c r="Y27" s="90">
        <v>6.3014999999999928</v>
      </c>
      <c r="Z27" s="89">
        <v>6.015869565217387</v>
      </c>
      <c r="AA27" s="89">
        <v>6.5987499999999981</v>
      </c>
      <c r="AB27" s="90">
        <v>3.9210784313725471</v>
      </c>
      <c r="AC27" s="89">
        <v>3.9993999999999965</v>
      </c>
      <c r="AD27" s="89">
        <v>3.5038461538461534</v>
      </c>
      <c r="AE27" s="90">
        <v>5.4567307692307692</v>
      </c>
      <c r="AF27" s="89">
        <v>5.4411764705882355</v>
      </c>
      <c r="AG27" s="89">
        <v>5.5288461538461542</v>
      </c>
      <c r="AH27" s="90">
        <v>7.4638942307692293</v>
      </c>
      <c r="AI27" s="89">
        <v>8.4803921568627452</v>
      </c>
      <c r="AJ27" s="89">
        <v>8.316326530612244</v>
      </c>
      <c r="AK27" s="89">
        <v>6.5358823529411829</v>
      </c>
      <c r="AL27" s="89">
        <v>6.3767391304347862</v>
      </c>
      <c r="AM27" s="90">
        <v>5.081862745098042</v>
      </c>
      <c r="AN27" s="89">
        <v>5.4001999999999972</v>
      </c>
      <c r="AO27" s="89">
        <v>4.6428571428571432</v>
      </c>
      <c r="AP27" s="90">
        <v>6.3732352941176487</v>
      </c>
      <c r="AQ27" s="89">
        <v>6.2502083333333367</v>
      </c>
      <c r="AR27" s="89">
        <v>5.985909090909086</v>
      </c>
      <c r="AS27" s="91" t="s">
        <v>372</v>
      </c>
      <c r="AT27" s="89">
        <v>5.191923076923076</v>
      </c>
      <c r="AU27" s="91" t="s">
        <v>372</v>
      </c>
      <c r="AV27" s="89">
        <v>3.4631372549019579</v>
      </c>
      <c r="AW27" s="89">
        <v>3.2659999999999978</v>
      </c>
      <c r="AX27" s="89">
        <v>5.5776923076923044</v>
      </c>
      <c r="AY27" s="89">
        <v>7.8012000000000068</v>
      </c>
      <c r="AZ27" s="7"/>
      <c r="BA27" s="7"/>
      <c r="BB27" s="7"/>
      <c r="BC27" s="7"/>
      <c r="BD27" s="7"/>
      <c r="BE27" s="7"/>
      <c r="BF27" s="7"/>
      <c r="BG27" s="7"/>
      <c r="BH27" s="7"/>
      <c r="BI27" s="7"/>
      <c r="BJ27" s="7"/>
      <c r="BK27" s="7"/>
      <c r="BL27" s="7"/>
      <c r="BM27" s="7"/>
      <c r="BN27" s="7"/>
      <c r="BO27" s="7"/>
      <c r="BP27" s="7"/>
      <c r="BQ27" s="7"/>
    </row>
    <row r="28" spans="2:69" x14ac:dyDescent="0.35">
      <c r="B28" s="123" t="s">
        <v>419</v>
      </c>
      <c r="C28" s="95">
        <v>8</v>
      </c>
      <c r="D28" s="88" t="s">
        <v>389</v>
      </c>
      <c r="E28" s="90">
        <v>6.3894696969696971</v>
      </c>
      <c r="F28" s="89">
        <v>7.5763636363636415</v>
      </c>
      <c r="G28" s="89">
        <v>6.1251162790697622</v>
      </c>
      <c r="H28" s="89">
        <v>5.4761904761904709</v>
      </c>
      <c r="I28" s="90">
        <v>5.7826893939393917</v>
      </c>
      <c r="J28" s="89">
        <v>5.7365116279069719</v>
      </c>
      <c r="K28" s="89">
        <v>6.2402564102564044</v>
      </c>
      <c r="L28" s="89">
        <v>3.6654999999999989</v>
      </c>
      <c r="M28" s="89">
        <v>7.7906976744186043</v>
      </c>
      <c r="N28" s="90">
        <v>7.1167613636363622</v>
      </c>
      <c r="O28" s="89">
        <v>7.7840909090909092</v>
      </c>
      <c r="P28" s="89">
        <v>7.6704545454545459</v>
      </c>
      <c r="Q28" s="89">
        <v>7.0465909090909102</v>
      </c>
      <c r="R28" s="89">
        <v>5.9659090909090908</v>
      </c>
      <c r="S28" s="90">
        <v>6.3265909090909096</v>
      </c>
      <c r="T28" s="89">
        <v>5.3795454545454495</v>
      </c>
      <c r="U28" s="89">
        <v>7.3819047619047637</v>
      </c>
      <c r="V28" s="90">
        <v>6.2692045454545458</v>
      </c>
      <c r="W28" s="89">
        <v>5.3493023255813901</v>
      </c>
      <c r="X28" s="89">
        <v>7.1511627906976747</v>
      </c>
      <c r="Y28" s="90">
        <v>6.7062499999999945</v>
      </c>
      <c r="Z28" s="89">
        <v>6.5929545454545426</v>
      </c>
      <c r="AA28" s="89">
        <v>6.8195454545454535</v>
      </c>
      <c r="AB28" s="90">
        <v>5.1136363636363651</v>
      </c>
      <c r="AC28" s="89">
        <v>4.8058139534883715</v>
      </c>
      <c r="AD28" s="89">
        <v>5.2783333333333298</v>
      </c>
      <c r="AE28" s="90">
        <v>5.9943181818181817</v>
      </c>
      <c r="AF28" s="89">
        <v>6.25</v>
      </c>
      <c r="AG28" s="89">
        <v>5.7386363636363633</v>
      </c>
      <c r="AH28" s="90">
        <v>8.5263068181818156</v>
      </c>
      <c r="AI28" s="89">
        <v>8.9534883720930232</v>
      </c>
      <c r="AJ28" s="89">
        <v>9.3023255813953494</v>
      </c>
      <c r="AK28" s="89">
        <v>8.1827272727272771</v>
      </c>
      <c r="AL28" s="89">
        <v>7.5976744186046545</v>
      </c>
      <c r="AM28" s="90">
        <v>5.5754761904761949</v>
      </c>
      <c r="AN28" s="89">
        <v>5.9526190476190441</v>
      </c>
      <c r="AO28" s="89">
        <v>5.5128205128205128</v>
      </c>
      <c r="AP28" s="90">
        <v>6.5453658536585353</v>
      </c>
      <c r="AQ28" s="89">
        <v>6.7547368421052623</v>
      </c>
      <c r="AR28" s="89">
        <v>6.3819999999999943</v>
      </c>
      <c r="AS28" s="91" t="s">
        <v>372</v>
      </c>
      <c r="AT28" s="89">
        <v>7.0465909090909102</v>
      </c>
      <c r="AU28" s="91" t="s">
        <v>372</v>
      </c>
      <c r="AV28" s="89">
        <v>4.2427272727272705</v>
      </c>
      <c r="AW28" s="89">
        <v>5.3790909090909054</v>
      </c>
      <c r="AX28" s="89">
        <v>7.1979545454545475</v>
      </c>
      <c r="AY28" s="89">
        <v>6.6671428571428581</v>
      </c>
      <c r="AZ28" s="7"/>
      <c r="BA28" s="7"/>
      <c r="BB28" s="7"/>
      <c r="BC28" s="7"/>
      <c r="BD28" s="7"/>
      <c r="BE28" s="7"/>
      <c r="BF28" s="7"/>
      <c r="BG28" s="7"/>
      <c r="BH28" s="7"/>
      <c r="BI28" s="7"/>
      <c r="BJ28" s="7"/>
      <c r="BK28" s="7"/>
      <c r="BL28" s="7"/>
      <c r="BM28" s="7"/>
      <c r="BN28" s="7"/>
      <c r="BO28" s="7"/>
      <c r="BP28" s="7"/>
      <c r="BQ28" s="7"/>
    </row>
    <row r="29" spans="2:69" x14ac:dyDescent="0.35">
      <c r="B29" s="123" t="s">
        <v>416</v>
      </c>
      <c r="C29" s="95">
        <v>8</v>
      </c>
      <c r="D29" s="88" t="s">
        <v>302</v>
      </c>
      <c r="E29" s="90">
        <v>4.6118604651162789</v>
      </c>
      <c r="F29" s="89">
        <v>4.7616666666666632</v>
      </c>
      <c r="G29" s="89">
        <v>4.6331707317073132</v>
      </c>
      <c r="H29" s="89">
        <v>4.6821428571428534</v>
      </c>
      <c r="I29" s="90">
        <v>4.1792441860465104</v>
      </c>
      <c r="J29" s="89">
        <v>3.642325581395347</v>
      </c>
      <c r="K29" s="89">
        <v>3.8334999999999986</v>
      </c>
      <c r="L29" s="89">
        <v>2.2218181818181817</v>
      </c>
      <c r="M29" s="89">
        <v>6.8452380952380949</v>
      </c>
      <c r="N29" s="90">
        <v>5.9531007751937963</v>
      </c>
      <c r="O29" s="89">
        <v>6.1904761904761907</v>
      </c>
      <c r="P29" s="89">
        <v>6.8902439024390247</v>
      </c>
      <c r="Q29" s="89">
        <v>6.1121428571428513</v>
      </c>
      <c r="R29" s="89">
        <v>5.1162790697674421</v>
      </c>
      <c r="S29" s="90">
        <v>5.0416249999999989</v>
      </c>
      <c r="T29" s="89">
        <v>5.0834999999999955</v>
      </c>
      <c r="U29" s="89">
        <v>5.0922222222222189</v>
      </c>
      <c r="V29" s="90">
        <v>5.4979268292682963</v>
      </c>
      <c r="W29" s="89">
        <v>3.9315384615384605</v>
      </c>
      <c r="X29" s="89">
        <v>6.8292682926829267</v>
      </c>
      <c r="Y29" s="90">
        <v>5.9763414634146335</v>
      </c>
      <c r="Z29" s="89">
        <v>6.32615384615384</v>
      </c>
      <c r="AA29" s="89">
        <v>5.6667499999999951</v>
      </c>
      <c r="AB29" s="90">
        <v>4.0306976744186036</v>
      </c>
      <c r="AC29" s="89">
        <v>3.7202325581395335</v>
      </c>
      <c r="AD29" s="89">
        <v>4.5002499999999976</v>
      </c>
      <c r="AE29" s="90">
        <v>4.6220930232558137</v>
      </c>
      <c r="AF29" s="89">
        <v>4.8255813953488369</v>
      </c>
      <c r="AG29" s="89">
        <v>4.4186046511627906</v>
      </c>
      <c r="AH29" s="90">
        <v>7.8717248062015477</v>
      </c>
      <c r="AI29" s="89">
        <v>8.375</v>
      </c>
      <c r="AJ29" s="89">
        <v>8.9880952380952372</v>
      </c>
      <c r="AK29" s="89">
        <v>7.0640476190476216</v>
      </c>
      <c r="AL29" s="89">
        <v>6.6671794871794852</v>
      </c>
      <c r="AM29" s="90">
        <v>5.1219512195121997</v>
      </c>
      <c r="AN29" s="89">
        <v>5.1351351351351315</v>
      </c>
      <c r="AO29" s="89">
        <v>5.0609756097560972</v>
      </c>
      <c r="AP29" s="90">
        <v>6.1393902439024357</v>
      </c>
      <c r="AQ29" s="89">
        <v>5.8982051282051229</v>
      </c>
      <c r="AR29" s="89">
        <v>6.6682857142857088</v>
      </c>
      <c r="AS29" s="91" t="s">
        <v>372</v>
      </c>
      <c r="AT29" s="89">
        <v>5.6597674418604598</v>
      </c>
      <c r="AU29" s="91" t="s">
        <v>372</v>
      </c>
      <c r="AV29" s="89">
        <v>6.90595238095238</v>
      </c>
      <c r="AW29" s="89">
        <v>7.074390243902438</v>
      </c>
      <c r="AX29" s="89">
        <v>7.3826190476190474</v>
      </c>
      <c r="AY29" s="89">
        <v>8.8102380952380983</v>
      </c>
      <c r="AZ29" s="7"/>
      <c r="BA29" s="7"/>
      <c r="BB29" s="7"/>
      <c r="BC29" s="7"/>
      <c r="BD29" s="7"/>
      <c r="BE29" s="7"/>
      <c r="BF29" s="7"/>
      <c r="BG29" s="7"/>
      <c r="BH29" s="7"/>
      <c r="BI29" s="7"/>
      <c r="BJ29" s="7"/>
      <c r="BK29" s="7"/>
      <c r="BL29" s="7"/>
      <c r="BM29" s="7"/>
      <c r="BN29" s="7"/>
      <c r="BO29" s="7"/>
      <c r="BP29" s="7"/>
      <c r="BQ29" s="7"/>
    </row>
    <row r="30" spans="2:69" x14ac:dyDescent="0.35">
      <c r="B30" s="123" t="s">
        <v>416</v>
      </c>
      <c r="C30" s="95">
        <v>8</v>
      </c>
      <c r="D30" s="88" t="s">
        <v>388</v>
      </c>
      <c r="E30" s="90">
        <v>4.5825000000000014</v>
      </c>
      <c r="F30" s="89">
        <v>4.781739130434782</v>
      </c>
      <c r="G30" s="89">
        <v>4.3465217391304343</v>
      </c>
      <c r="H30" s="89">
        <v>5.0721739130434784</v>
      </c>
      <c r="I30" s="90">
        <v>4.3023958333333336</v>
      </c>
      <c r="J30" s="89">
        <v>4.3049999999999997</v>
      </c>
      <c r="K30" s="89">
        <v>3.6234782608695655</v>
      </c>
      <c r="L30" s="89">
        <v>2.2214285714285715</v>
      </c>
      <c r="M30" s="89">
        <v>7.0652173913043477</v>
      </c>
      <c r="N30" s="90">
        <v>5.955000000000001</v>
      </c>
      <c r="O30" s="89">
        <v>6.5217391304347823</v>
      </c>
      <c r="P30" s="89">
        <v>7.2826086956521738</v>
      </c>
      <c r="Q30" s="89">
        <v>5.9426086956521731</v>
      </c>
      <c r="R30" s="89">
        <v>4.895833333333333</v>
      </c>
      <c r="S30" s="90">
        <v>5.6063636363636382</v>
      </c>
      <c r="T30" s="89">
        <v>5.91</v>
      </c>
      <c r="U30" s="89">
        <v>5.2626315789473681</v>
      </c>
      <c r="V30" s="90">
        <v>6.5939130434782633</v>
      </c>
      <c r="W30" s="89">
        <v>4.92</v>
      </c>
      <c r="X30" s="89">
        <v>7.9347826086956523</v>
      </c>
      <c r="Y30" s="90">
        <v>5.8340909090909117</v>
      </c>
      <c r="Z30" s="89">
        <v>6.168000000000001</v>
      </c>
      <c r="AA30" s="89">
        <v>5.6063636363636364</v>
      </c>
      <c r="AB30" s="90">
        <v>4.4441666666666668</v>
      </c>
      <c r="AC30" s="89">
        <v>4.1658333333333326</v>
      </c>
      <c r="AD30" s="89">
        <v>5.08</v>
      </c>
      <c r="AE30" s="90">
        <v>4.479166666666667</v>
      </c>
      <c r="AF30" s="89">
        <v>4.583333333333333</v>
      </c>
      <c r="AG30" s="89">
        <v>4.375</v>
      </c>
      <c r="AH30" s="90">
        <v>7.9949652777777773</v>
      </c>
      <c r="AI30" s="89">
        <v>8.4782608695652169</v>
      </c>
      <c r="AJ30" s="89">
        <v>9.5833333333333339</v>
      </c>
      <c r="AK30" s="89">
        <v>6.812173913043476</v>
      </c>
      <c r="AL30" s="89">
        <v>6.5</v>
      </c>
      <c r="AM30" s="90">
        <v>5.5872727272727252</v>
      </c>
      <c r="AN30" s="89">
        <v>5.6669999999999998</v>
      </c>
      <c r="AO30" s="89">
        <v>5.5681818181818183</v>
      </c>
      <c r="AP30" s="90">
        <v>6.7436363636363641</v>
      </c>
      <c r="AQ30" s="89">
        <v>6.5159090909090898</v>
      </c>
      <c r="AR30" s="89">
        <v>7.3349999999999991</v>
      </c>
      <c r="AS30" s="91" t="s">
        <v>372</v>
      </c>
      <c r="AT30" s="89">
        <v>5.9729166666666655</v>
      </c>
      <c r="AU30" s="91" t="s">
        <v>372</v>
      </c>
      <c r="AV30" s="89">
        <v>7.8278260869565175</v>
      </c>
      <c r="AW30" s="89">
        <v>8.0313636363636327</v>
      </c>
      <c r="AX30" s="89">
        <v>7.9726086956521689</v>
      </c>
      <c r="AY30" s="89">
        <v>8.8899999999999952</v>
      </c>
      <c r="AZ30" s="7"/>
      <c r="BA30" s="7"/>
      <c r="BB30" s="7"/>
      <c r="BC30" s="7"/>
      <c r="BD30" s="7"/>
      <c r="BE30" s="7"/>
      <c r="BF30" s="7"/>
      <c r="BG30" s="7"/>
      <c r="BH30" s="7"/>
      <c r="BI30" s="7"/>
      <c r="BJ30" s="7"/>
      <c r="BK30" s="7"/>
      <c r="BL30" s="7"/>
      <c r="BM30" s="7"/>
      <c r="BN30" s="7"/>
      <c r="BO30" s="7"/>
      <c r="BP30" s="7"/>
      <c r="BQ30" s="7"/>
    </row>
    <row r="31" spans="2:69" x14ac:dyDescent="0.35">
      <c r="B31" s="123" t="s">
        <v>416</v>
      </c>
      <c r="C31" s="95">
        <v>8</v>
      </c>
      <c r="D31" s="88" t="s">
        <v>389</v>
      </c>
      <c r="E31" s="90">
        <v>4.8956249999999999</v>
      </c>
      <c r="F31" s="89">
        <v>4.7918750000000001</v>
      </c>
      <c r="G31" s="89">
        <v>5.5553333333333335</v>
      </c>
      <c r="H31" s="89">
        <v>4.3743749999999997</v>
      </c>
      <c r="I31" s="90">
        <v>3.7581770833333334</v>
      </c>
      <c r="J31" s="89">
        <v>2.4981249999999995</v>
      </c>
      <c r="K31" s="89">
        <v>4.0471428571428572</v>
      </c>
      <c r="L31" s="89">
        <v>2.121818181818182</v>
      </c>
      <c r="M31" s="89">
        <v>6.25</v>
      </c>
      <c r="N31" s="90">
        <v>6.1159895833333344</v>
      </c>
      <c r="O31" s="89">
        <v>5.78125</v>
      </c>
      <c r="P31" s="89">
        <v>6.5</v>
      </c>
      <c r="Q31" s="89">
        <v>6.6687500000000011</v>
      </c>
      <c r="R31" s="89">
        <v>5.625</v>
      </c>
      <c r="S31" s="90">
        <v>4.3326666666666673</v>
      </c>
      <c r="T31" s="89">
        <v>4.2213333333333329</v>
      </c>
      <c r="U31" s="89">
        <v>4.7614285714285716</v>
      </c>
      <c r="V31" s="90">
        <v>4.4446666666666665</v>
      </c>
      <c r="W31" s="89">
        <v>2.8893333333333335</v>
      </c>
      <c r="X31" s="89">
        <v>6</v>
      </c>
      <c r="Y31" s="90">
        <v>5.521562499999999</v>
      </c>
      <c r="Z31" s="89">
        <v>6.0431250000000007</v>
      </c>
      <c r="AA31" s="89">
        <v>4.8886666666666665</v>
      </c>
      <c r="AB31" s="90">
        <v>3.6456249999999999</v>
      </c>
      <c r="AC31" s="89">
        <v>3.3331250000000003</v>
      </c>
      <c r="AD31" s="89">
        <v>3.9581250000000003</v>
      </c>
      <c r="AE31" s="90">
        <v>4.921875</v>
      </c>
      <c r="AF31" s="89">
        <v>5</v>
      </c>
      <c r="AG31" s="89">
        <v>4.84375</v>
      </c>
      <c r="AH31" s="90">
        <v>8.0300000000000011</v>
      </c>
      <c r="AI31" s="89">
        <v>8.3928571428571423</v>
      </c>
      <c r="AJ31" s="89">
        <v>9.1666666666666661</v>
      </c>
      <c r="AK31" s="89">
        <v>7.2925000000000004</v>
      </c>
      <c r="AL31" s="89">
        <v>7.0843750000000005</v>
      </c>
      <c r="AM31" s="90">
        <v>4.9999999999999991</v>
      </c>
      <c r="AN31" s="89">
        <v>5</v>
      </c>
      <c r="AO31" s="89">
        <v>4.84375</v>
      </c>
      <c r="AP31" s="90">
        <v>5.6259375000000009</v>
      </c>
      <c r="AQ31" s="89">
        <v>5.2385714285714284</v>
      </c>
      <c r="AR31" s="89">
        <v>6.1921428571428576</v>
      </c>
      <c r="AS31" s="91" t="s">
        <v>372</v>
      </c>
      <c r="AT31" s="89">
        <v>5.4175000000000004</v>
      </c>
      <c r="AU31" s="91" t="s">
        <v>372</v>
      </c>
      <c r="AV31" s="89">
        <v>6.0425000000000004</v>
      </c>
      <c r="AW31" s="89">
        <v>5.8350000000000009</v>
      </c>
      <c r="AX31" s="89">
        <v>6.6687500000000011</v>
      </c>
      <c r="AY31" s="89">
        <v>9.1113333333333326</v>
      </c>
      <c r="AZ31" s="7"/>
      <c r="BA31" s="7"/>
      <c r="BB31" s="7"/>
      <c r="BC31" s="7"/>
      <c r="BD31" s="7"/>
      <c r="BE31" s="7"/>
      <c r="BF31" s="7"/>
      <c r="BG31" s="7"/>
      <c r="BH31" s="7"/>
      <c r="BI31" s="7"/>
      <c r="BJ31" s="7"/>
      <c r="BK31" s="7"/>
      <c r="BL31" s="7"/>
      <c r="BM31" s="7"/>
      <c r="BN31" s="7"/>
      <c r="BO31" s="7"/>
      <c r="BP31" s="7"/>
      <c r="BQ31" s="7"/>
    </row>
    <row r="32" spans="2:69" x14ac:dyDescent="0.35">
      <c r="B32" s="123" t="s">
        <v>418</v>
      </c>
      <c r="C32" s="95">
        <v>8</v>
      </c>
      <c r="D32" s="88" t="s">
        <v>302</v>
      </c>
      <c r="E32" s="90">
        <v>3.8246666666666669</v>
      </c>
      <c r="F32" s="89">
        <v>4.7058823529411749</v>
      </c>
      <c r="G32" s="89">
        <v>3.7131428571428566</v>
      </c>
      <c r="H32" s="89">
        <v>3.0290909090909084</v>
      </c>
      <c r="I32" s="90">
        <v>3.7872619047619041</v>
      </c>
      <c r="J32" s="89">
        <v>2.8414705882352935</v>
      </c>
      <c r="K32" s="89">
        <v>4.019117647058823</v>
      </c>
      <c r="L32" s="89">
        <v>2.5319999999999991</v>
      </c>
      <c r="M32" s="89">
        <v>6.2121212121212119</v>
      </c>
      <c r="N32" s="90">
        <v>5.4939999999999971</v>
      </c>
      <c r="O32" s="89">
        <v>5.8571428571428568</v>
      </c>
      <c r="P32" s="89">
        <v>6.3970588235294121</v>
      </c>
      <c r="Q32" s="89">
        <v>4.9017647058823499</v>
      </c>
      <c r="R32" s="89">
        <v>4.8571428571428568</v>
      </c>
      <c r="S32" s="90">
        <v>3.8881818181818173</v>
      </c>
      <c r="T32" s="89">
        <v>3.8372727272727269</v>
      </c>
      <c r="U32" s="89">
        <v>3.9282142857142857</v>
      </c>
      <c r="V32" s="90">
        <v>5.7497142857142896</v>
      </c>
      <c r="W32" s="89">
        <v>4.9014705882352914</v>
      </c>
      <c r="X32" s="89">
        <v>6.5441176470588234</v>
      </c>
      <c r="Y32" s="90">
        <v>4.7552941176470593</v>
      </c>
      <c r="Z32" s="89">
        <v>5.0985294117647033</v>
      </c>
      <c r="AA32" s="89">
        <v>4.5837499999999993</v>
      </c>
      <c r="AB32" s="90">
        <v>3.6449999999999996</v>
      </c>
      <c r="AC32" s="89">
        <v>3.1167741935483861</v>
      </c>
      <c r="AD32" s="89">
        <v>4.3009677419354837</v>
      </c>
      <c r="AE32" s="90">
        <v>4.9285714285714288</v>
      </c>
      <c r="AF32" s="89">
        <v>4.7794117647058822</v>
      </c>
      <c r="AG32" s="89">
        <v>5</v>
      </c>
      <c r="AH32" s="90">
        <v>6.6887142857142861</v>
      </c>
      <c r="AI32" s="89">
        <v>7.7941176470588234</v>
      </c>
      <c r="AJ32" s="89">
        <v>8.0882352941176467</v>
      </c>
      <c r="AK32" s="89">
        <v>6.3732352941176416</v>
      </c>
      <c r="AL32" s="89">
        <v>4.7622857142857118</v>
      </c>
      <c r="AM32" s="90">
        <v>5.1835294117647095</v>
      </c>
      <c r="AN32" s="89">
        <v>4.5448484848484831</v>
      </c>
      <c r="AO32" s="89">
        <v>5.8088235294117645</v>
      </c>
      <c r="AP32" s="90">
        <v>4.9044285714285696</v>
      </c>
      <c r="AQ32" s="89">
        <v>4.9519999999999973</v>
      </c>
      <c r="AR32" s="89">
        <v>4.9999999999999991</v>
      </c>
      <c r="AS32" s="91" t="s">
        <v>372</v>
      </c>
      <c r="AT32" s="89">
        <v>5.2941176470588198</v>
      </c>
      <c r="AU32" s="91" t="s">
        <v>372</v>
      </c>
      <c r="AV32" s="89">
        <v>5.8340624999999964</v>
      </c>
      <c r="AW32" s="89">
        <v>5.2524242424242393</v>
      </c>
      <c r="AX32" s="89">
        <v>6.9703030303030271</v>
      </c>
      <c r="AY32" s="89">
        <v>6.8819354838709668</v>
      </c>
      <c r="AZ32" s="7"/>
      <c r="BA32" s="7"/>
      <c r="BB32" s="7"/>
      <c r="BC32" s="7"/>
      <c r="BD32" s="7"/>
      <c r="BE32" s="7"/>
      <c r="BF32" s="7"/>
      <c r="BG32" s="7"/>
      <c r="BH32" s="7"/>
      <c r="BI32" s="7"/>
      <c r="BJ32" s="7"/>
      <c r="BK32" s="7"/>
      <c r="BL32" s="7"/>
      <c r="BM32" s="7"/>
      <c r="BN32" s="7"/>
      <c r="BO32" s="7"/>
      <c r="BP32" s="7"/>
      <c r="BQ32" s="7"/>
    </row>
    <row r="33" spans="2:69" x14ac:dyDescent="0.35">
      <c r="B33" s="123" t="s">
        <v>418</v>
      </c>
      <c r="C33" s="95">
        <v>8</v>
      </c>
      <c r="D33" s="88" t="s">
        <v>388</v>
      </c>
      <c r="E33" s="90">
        <v>3.4369791666666667</v>
      </c>
      <c r="F33" s="89">
        <v>4.666666666666667</v>
      </c>
      <c r="G33" s="89">
        <v>3.1237499999999994</v>
      </c>
      <c r="H33" s="89">
        <v>2.444</v>
      </c>
      <c r="I33" s="90">
        <v>3.6459895833333329</v>
      </c>
      <c r="J33" s="89">
        <v>2.7068749999999997</v>
      </c>
      <c r="K33" s="89">
        <v>4.2220000000000004</v>
      </c>
      <c r="L33" s="89">
        <v>1.7423076923076921</v>
      </c>
      <c r="M33" s="89">
        <v>6.6071428571428568</v>
      </c>
      <c r="N33" s="90">
        <v>4.9346874999999999</v>
      </c>
      <c r="O33" s="89">
        <v>5.3125</v>
      </c>
      <c r="P33" s="89">
        <v>5.666666666666667</v>
      </c>
      <c r="Q33" s="89">
        <v>4.2213333333333329</v>
      </c>
      <c r="R33" s="89">
        <v>4.53125</v>
      </c>
      <c r="S33" s="90">
        <v>4.1106666666666669</v>
      </c>
      <c r="T33" s="89">
        <v>4.2213333333333329</v>
      </c>
      <c r="U33" s="89">
        <v>3.8461538461538467</v>
      </c>
      <c r="V33" s="90">
        <v>5.6506249999999998</v>
      </c>
      <c r="W33" s="89">
        <v>5.2074999999999996</v>
      </c>
      <c r="X33" s="89">
        <v>6.09375</v>
      </c>
      <c r="Y33" s="90">
        <v>4.8959374999999996</v>
      </c>
      <c r="Z33" s="89">
        <v>5.2087500000000002</v>
      </c>
      <c r="AA33" s="89">
        <v>4.8886666666666665</v>
      </c>
      <c r="AB33" s="90">
        <v>3.5703571428571421</v>
      </c>
      <c r="AC33" s="89">
        <v>3.5699999999999994</v>
      </c>
      <c r="AD33" s="89">
        <v>3.5707142857142857</v>
      </c>
      <c r="AE33" s="90">
        <v>5.15625</v>
      </c>
      <c r="AF33" s="89">
        <v>4.833333333333333</v>
      </c>
      <c r="AG33" s="89">
        <v>5.333333333333333</v>
      </c>
      <c r="AH33" s="90">
        <v>6.454218749999999</v>
      </c>
      <c r="AI33" s="89">
        <v>7.333333333333333</v>
      </c>
      <c r="AJ33" s="89">
        <v>8</v>
      </c>
      <c r="AK33" s="89">
        <v>6.445333333333334</v>
      </c>
      <c r="AL33" s="89">
        <v>4.5837500000000002</v>
      </c>
      <c r="AM33" s="90">
        <v>5.4163333333333314</v>
      </c>
      <c r="AN33" s="89">
        <v>5.3326666666666664</v>
      </c>
      <c r="AO33" s="89">
        <v>5.5</v>
      </c>
      <c r="AP33" s="90">
        <v>4.7912499999999989</v>
      </c>
      <c r="AQ33" s="89">
        <v>5</v>
      </c>
      <c r="AR33" s="89">
        <v>4.6146153846153846</v>
      </c>
      <c r="AS33" s="91" t="s">
        <v>372</v>
      </c>
      <c r="AT33" s="89">
        <v>5.333333333333333</v>
      </c>
      <c r="AU33" s="91" t="s">
        <v>372</v>
      </c>
      <c r="AV33" s="89">
        <v>5.0007142857142863</v>
      </c>
      <c r="AW33" s="89">
        <v>2.8564285714285718</v>
      </c>
      <c r="AX33" s="89">
        <v>6.8900000000000006</v>
      </c>
      <c r="AY33" s="89">
        <v>5.4771428571428578</v>
      </c>
      <c r="AZ33" s="7"/>
      <c r="BA33" s="7"/>
      <c r="BB33" s="7"/>
      <c r="BC33" s="7"/>
      <c r="BD33" s="7"/>
      <c r="BE33" s="7"/>
      <c r="BF33" s="7"/>
      <c r="BG33" s="7"/>
      <c r="BH33" s="7"/>
      <c r="BI33" s="7"/>
      <c r="BJ33" s="7"/>
      <c r="BK33" s="7"/>
      <c r="BL33" s="7"/>
      <c r="BM33" s="7"/>
      <c r="BN33" s="7"/>
      <c r="BO33" s="7"/>
      <c r="BP33" s="7"/>
      <c r="BQ33" s="7"/>
    </row>
    <row r="34" spans="2:69" x14ac:dyDescent="0.35">
      <c r="B34" s="123" t="s">
        <v>418</v>
      </c>
      <c r="C34" s="95">
        <v>8</v>
      </c>
      <c r="D34" s="88" t="s">
        <v>389</v>
      </c>
      <c r="E34" s="90">
        <v>4.2474509803921574</v>
      </c>
      <c r="F34" s="89">
        <v>4.7058823529411766</v>
      </c>
      <c r="G34" s="89">
        <v>4.5088235294117638</v>
      </c>
      <c r="H34" s="89">
        <v>3.5276470588235291</v>
      </c>
      <c r="I34" s="90">
        <v>4.1207843137254896</v>
      </c>
      <c r="J34" s="89">
        <v>3.3312499999999994</v>
      </c>
      <c r="K34" s="89">
        <v>4.1170588235294119</v>
      </c>
      <c r="L34" s="89">
        <v>3.3319999999999999</v>
      </c>
      <c r="M34" s="89">
        <v>6.0294117647058822</v>
      </c>
      <c r="N34" s="90">
        <v>6.0295588235294133</v>
      </c>
      <c r="O34" s="89">
        <v>6.4705882352941178</v>
      </c>
      <c r="P34" s="89">
        <v>7.2058823529411766</v>
      </c>
      <c r="Q34" s="89">
        <v>5.2947058823529414</v>
      </c>
      <c r="R34" s="89">
        <v>5.1470588235294121</v>
      </c>
      <c r="S34" s="90">
        <v>3.8534375000000001</v>
      </c>
      <c r="T34" s="89">
        <v>3.7487499999999998</v>
      </c>
      <c r="U34" s="89">
        <v>4.1023076923076927</v>
      </c>
      <c r="V34" s="90">
        <v>6.0538235294117655</v>
      </c>
      <c r="W34" s="89">
        <v>5</v>
      </c>
      <c r="X34" s="89">
        <v>7.03125</v>
      </c>
      <c r="Y34" s="90">
        <v>4.8968750000000005</v>
      </c>
      <c r="Z34" s="89">
        <v>5.4175000000000004</v>
      </c>
      <c r="AA34" s="89">
        <v>4.4460000000000006</v>
      </c>
      <c r="AB34" s="90">
        <v>3.9578124999999997</v>
      </c>
      <c r="AC34" s="89">
        <v>2.8873333333333329</v>
      </c>
      <c r="AD34" s="89">
        <v>5.3340000000000005</v>
      </c>
      <c r="AE34" s="90">
        <v>4.7058823529411766</v>
      </c>
      <c r="AF34" s="89">
        <v>4.7058823529411766</v>
      </c>
      <c r="AG34" s="89">
        <v>4.7058823529411766</v>
      </c>
      <c r="AH34" s="90">
        <v>7.1450000000000031</v>
      </c>
      <c r="AI34" s="89">
        <v>8.382352941176471</v>
      </c>
      <c r="AJ34" s="89">
        <v>8.235294117647058</v>
      </c>
      <c r="AK34" s="89">
        <v>6.6676470588235297</v>
      </c>
      <c r="AL34" s="89">
        <v>5.2947058823529414</v>
      </c>
      <c r="AM34" s="90">
        <v>5.1223529411764686</v>
      </c>
      <c r="AN34" s="89">
        <v>4.1662499999999998</v>
      </c>
      <c r="AO34" s="89">
        <v>6.0294117647058822</v>
      </c>
      <c r="AP34" s="90">
        <v>5.1961764705882345</v>
      </c>
      <c r="AQ34" s="89">
        <v>5.0976470588235294</v>
      </c>
      <c r="AR34" s="89">
        <v>5.4771428571428578</v>
      </c>
      <c r="AS34" s="91" t="s">
        <v>372</v>
      </c>
      <c r="AT34" s="89">
        <v>5.4905882352941182</v>
      </c>
      <c r="AU34" s="91" t="s">
        <v>372</v>
      </c>
      <c r="AV34" s="89">
        <v>7.0843750000000005</v>
      </c>
      <c r="AW34" s="89">
        <v>7.4517647058823533</v>
      </c>
      <c r="AX34" s="89">
        <v>7.2918750000000001</v>
      </c>
      <c r="AY34" s="89">
        <v>8.333124999999999</v>
      </c>
      <c r="AZ34" s="7"/>
      <c r="BA34" s="7"/>
      <c r="BB34" s="7"/>
      <c r="BC34" s="7"/>
      <c r="BD34" s="7"/>
      <c r="BE34" s="7"/>
      <c r="BF34" s="7"/>
      <c r="BG34" s="7"/>
      <c r="BH34" s="7"/>
      <c r="BI34" s="7"/>
      <c r="BJ34" s="7"/>
      <c r="BK34" s="7"/>
      <c r="BL34" s="7"/>
      <c r="BM34" s="7"/>
      <c r="BN34" s="7"/>
      <c r="BO34" s="7"/>
      <c r="BP34" s="7"/>
      <c r="BQ34" s="7"/>
    </row>
    <row r="35" spans="2:69" x14ac:dyDescent="0.35">
      <c r="B35" s="123" t="s">
        <v>378</v>
      </c>
      <c r="C35" s="95">
        <v>8</v>
      </c>
      <c r="D35" s="88" t="s">
        <v>302</v>
      </c>
      <c r="E35" s="90">
        <v>5.0761872146118714</v>
      </c>
      <c r="F35" s="89">
        <v>5.2111267605633858</v>
      </c>
      <c r="G35" s="89">
        <v>5.9265277777777854</v>
      </c>
      <c r="H35" s="89">
        <v>3.9581249999999968</v>
      </c>
      <c r="I35" s="90">
        <v>4.6681963470319641</v>
      </c>
      <c r="J35" s="89">
        <v>4.2915068493150708</v>
      </c>
      <c r="K35" s="89">
        <v>4.9490909090909128</v>
      </c>
      <c r="L35" s="89">
        <v>2.8948437499999975</v>
      </c>
      <c r="M35" s="89">
        <v>6.6071428571428568</v>
      </c>
      <c r="N35" s="90">
        <v>6.0909143518518514</v>
      </c>
      <c r="O35" s="89">
        <v>6.8402777777777777</v>
      </c>
      <c r="P35" s="89">
        <v>6.5972222222222223</v>
      </c>
      <c r="Q35" s="89">
        <v>5.6375000000000073</v>
      </c>
      <c r="R35" s="89">
        <v>5.352112676056338</v>
      </c>
      <c r="S35" s="90">
        <v>4.5833823529411735</v>
      </c>
      <c r="T35" s="89">
        <v>4.2184374999999958</v>
      </c>
      <c r="U35" s="89">
        <v>4.9235384615384614</v>
      </c>
      <c r="V35" s="90">
        <v>6.476214285714283</v>
      </c>
      <c r="W35" s="89">
        <v>5.8937681159420334</v>
      </c>
      <c r="X35" s="89">
        <v>7.1268656716417906</v>
      </c>
      <c r="Y35" s="90">
        <v>5.6226865671641777</v>
      </c>
      <c r="Z35" s="89">
        <v>5.6092063492063495</v>
      </c>
      <c r="AA35" s="89">
        <v>5.52</v>
      </c>
      <c r="AB35" s="90">
        <v>4.2151470588235309</v>
      </c>
      <c r="AC35" s="89">
        <v>4.3589230769230749</v>
      </c>
      <c r="AD35" s="89">
        <v>4.1099999999999985</v>
      </c>
      <c r="AE35" s="90">
        <v>5.3938356164383565</v>
      </c>
      <c r="AF35" s="89">
        <v>5.563380281690141</v>
      </c>
      <c r="AG35" s="89">
        <v>5.3472222222222223</v>
      </c>
      <c r="AH35" s="90">
        <v>7.4541901408450713</v>
      </c>
      <c r="AI35" s="89">
        <v>8.3928571428571423</v>
      </c>
      <c r="AJ35" s="89">
        <v>8.52112676056338</v>
      </c>
      <c r="AK35" s="89">
        <v>6.381428571428577</v>
      </c>
      <c r="AL35" s="89">
        <v>6.4217647058823548</v>
      </c>
      <c r="AM35" s="90">
        <v>4.7794852941176469</v>
      </c>
      <c r="AN35" s="89">
        <v>5.2151612903225821</v>
      </c>
      <c r="AO35" s="89">
        <v>4.3076923076923075</v>
      </c>
      <c r="AP35" s="90">
        <v>5.7530645161290366</v>
      </c>
      <c r="AQ35" s="89">
        <v>5.989152542372886</v>
      </c>
      <c r="AR35" s="89">
        <v>5.3904255319148886</v>
      </c>
      <c r="AS35" s="91" t="s">
        <v>372</v>
      </c>
      <c r="AT35" s="89">
        <v>5.4902941176470659</v>
      </c>
      <c r="AU35" s="91" t="s">
        <v>372</v>
      </c>
      <c r="AV35" s="89">
        <v>4.8262686567164188</v>
      </c>
      <c r="AW35" s="89">
        <v>4.2511594202898566</v>
      </c>
      <c r="AX35" s="89">
        <v>6.3139393939394015</v>
      </c>
      <c r="AY35" s="89">
        <v>7.4206451612903308</v>
      </c>
      <c r="AZ35" s="7"/>
      <c r="BA35" s="7"/>
      <c r="BB35" s="7"/>
      <c r="BC35" s="7"/>
      <c r="BD35" s="7"/>
      <c r="BE35" s="7"/>
      <c r="BF35" s="7"/>
      <c r="BG35" s="7"/>
      <c r="BH35" s="7"/>
      <c r="BI35" s="7"/>
      <c r="BJ35" s="7"/>
      <c r="BK35" s="7"/>
      <c r="BL35" s="7"/>
      <c r="BM35" s="7"/>
      <c r="BN35" s="7"/>
      <c r="BO35" s="7"/>
      <c r="BP35" s="7"/>
      <c r="BQ35" s="7"/>
    </row>
    <row r="36" spans="2:69" x14ac:dyDescent="0.35">
      <c r="B36" s="123" t="s">
        <v>378</v>
      </c>
      <c r="C36" s="95">
        <v>8</v>
      </c>
      <c r="D36" s="88" t="s">
        <v>388</v>
      </c>
      <c r="E36" s="90">
        <v>4.6051315789473684</v>
      </c>
      <c r="F36" s="89">
        <v>4.4137837837837814</v>
      </c>
      <c r="G36" s="89">
        <v>5.4056756756756714</v>
      </c>
      <c r="H36" s="89">
        <v>4.019705882352941</v>
      </c>
      <c r="I36" s="90">
        <v>4.6152850877192977</v>
      </c>
      <c r="J36" s="89">
        <v>4.2973684210526288</v>
      </c>
      <c r="K36" s="89">
        <v>4.8035294117647034</v>
      </c>
      <c r="L36" s="89">
        <v>2.6070588235294112</v>
      </c>
      <c r="M36" s="89">
        <v>6.8571428571428568</v>
      </c>
      <c r="N36" s="90">
        <v>6.1349561403508766</v>
      </c>
      <c r="O36" s="89">
        <v>6.7105263157894735</v>
      </c>
      <c r="P36" s="89">
        <v>6.6447368421052628</v>
      </c>
      <c r="Q36" s="89">
        <v>5.7847058823529371</v>
      </c>
      <c r="R36" s="89">
        <v>5.5405405405405403</v>
      </c>
      <c r="S36" s="90">
        <v>4.3332857142857151</v>
      </c>
      <c r="T36" s="89">
        <v>3.6456249999999999</v>
      </c>
      <c r="U36" s="89">
        <v>4.9496969696969675</v>
      </c>
      <c r="V36" s="90">
        <v>6.7118918918918924</v>
      </c>
      <c r="W36" s="89">
        <v>6.2966666666666642</v>
      </c>
      <c r="X36" s="89">
        <v>7.1527777777777777</v>
      </c>
      <c r="Y36" s="90">
        <v>4.7061764705882352</v>
      </c>
      <c r="Z36" s="89">
        <v>5.0003124999999979</v>
      </c>
      <c r="AA36" s="89">
        <v>4.4090322580645154</v>
      </c>
      <c r="AB36" s="90">
        <v>3.6181428571428569</v>
      </c>
      <c r="AC36" s="89">
        <v>3.8381818181818179</v>
      </c>
      <c r="AD36" s="89">
        <v>3.3315624999999995</v>
      </c>
      <c r="AE36" s="90">
        <v>5.0986842105263159</v>
      </c>
      <c r="AF36" s="89">
        <v>5.3378378378378377</v>
      </c>
      <c r="AG36" s="89">
        <v>4.9342105263157894</v>
      </c>
      <c r="AH36" s="90">
        <v>7.3091898148148129</v>
      </c>
      <c r="AI36" s="89">
        <v>8.5714285714285712</v>
      </c>
      <c r="AJ36" s="89">
        <v>8.125</v>
      </c>
      <c r="AK36" s="89">
        <v>6.0005714285714236</v>
      </c>
      <c r="AL36" s="89">
        <v>6.372647058823528</v>
      </c>
      <c r="AM36" s="90">
        <v>4.6415277777777764</v>
      </c>
      <c r="AN36" s="89">
        <v>5.0005882352941153</v>
      </c>
      <c r="AO36" s="89">
        <v>3.9393939393939394</v>
      </c>
      <c r="AP36" s="90">
        <v>5.5557575757575739</v>
      </c>
      <c r="AQ36" s="89">
        <v>6.1293548387096735</v>
      </c>
      <c r="AR36" s="89">
        <v>4.6668000000000003</v>
      </c>
      <c r="AS36" s="91" t="s">
        <v>372</v>
      </c>
      <c r="AT36" s="89">
        <v>4.7619999999999978</v>
      </c>
      <c r="AU36" s="91" t="s">
        <v>372</v>
      </c>
      <c r="AV36" s="89">
        <v>4.2859999999999987</v>
      </c>
      <c r="AW36" s="89">
        <v>3.0547222222222219</v>
      </c>
      <c r="AX36" s="89">
        <v>5.7849999999999957</v>
      </c>
      <c r="AY36" s="89">
        <v>7.5012499999999944</v>
      </c>
      <c r="AZ36" s="7"/>
      <c r="BA36" s="7"/>
      <c r="BB36" s="7"/>
      <c r="BC36" s="7"/>
      <c r="BD36" s="7"/>
      <c r="BE36" s="7"/>
      <c r="BF36" s="7"/>
      <c r="BG36" s="7"/>
      <c r="BH36" s="7"/>
      <c r="BI36" s="7"/>
      <c r="BJ36" s="7"/>
      <c r="BK36" s="7"/>
      <c r="BL36" s="7"/>
      <c r="BM36" s="7"/>
      <c r="BN36" s="7"/>
      <c r="BO36" s="7"/>
      <c r="BP36" s="7"/>
      <c r="BQ36" s="7"/>
    </row>
    <row r="37" spans="2:69" x14ac:dyDescent="0.35">
      <c r="B37" s="123" t="s">
        <v>378</v>
      </c>
      <c r="C37" s="95">
        <v>8</v>
      </c>
      <c r="D37" s="88" t="s">
        <v>389</v>
      </c>
      <c r="E37" s="90">
        <v>5.5876190476190493</v>
      </c>
      <c r="F37" s="89">
        <v>6.0788235294117596</v>
      </c>
      <c r="G37" s="89">
        <v>6.4771428571428515</v>
      </c>
      <c r="H37" s="89">
        <v>3.8883333333333332</v>
      </c>
      <c r="I37" s="90">
        <v>4.7256428571428568</v>
      </c>
      <c r="J37" s="89">
        <v>4.2851428571428549</v>
      </c>
      <c r="K37" s="89">
        <v>5.1037499999999971</v>
      </c>
      <c r="L37" s="89">
        <v>3.2209999999999992</v>
      </c>
      <c r="M37" s="89">
        <v>6.3571428571428568</v>
      </c>
      <c r="N37" s="90">
        <v>6.0416911764705876</v>
      </c>
      <c r="O37" s="89">
        <v>6.9852941176470589</v>
      </c>
      <c r="P37" s="89">
        <v>6.5441176470588234</v>
      </c>
      <c r="Q37" s="89">
        <v>5.4902941176470552</v>
      </c>
      <c r="R37" s="89">
        <v>5.1470588235294121</v>
      </c>
      <c r="S37" s="90">
        <v>4.8486363636363645</v>
      </c>
      <c r="T37" s="89">
        <v>4.791249999999998</v>
      </c>
      <c r="U37" s="89">
        <v>4.8965624999999982</v>
      </c>
      <c r="V37" s="90">
        <v>6.2119696969696978</v>
      </c>
      <c r="W37" s="89">
        <v>5.4542424242424223</v>
      </c>
      <c r="X37" s="89">
        <v>7.096774193548387</v>
      </c>
      <c r="Y37" s="90">
        <v>6.5669696969696965</v>
      </c>
      <c r="Z37" s="89">
        <v>6.237741935483867</v>
      </c>
      <c r="AA37" s="89">
        <v>6.6679999999999957</v>
      </c>
      <c r="AB37" s="90">
        <v>4.8483333333333336</v>
      </c>
      <c r="AC37" s="89">
        <v>4.8959374999999978</v>
      </c>
      <c r="AD37" s="89">
        <v>4.9996428571428568</v>
      </c>
      <c r="AE37" s="90">
        <v>5.7142857142857144</v>
      </c>
      <c r="AF37" s="89">
        <v>5.8088235294117645</v>
      </c>
      <c r="AG37" s="89">
        <v>5.8088235294117645</v>
      </c>
      <c r="AH37" s="90">
        <v>7.6033333333333335</v>
      </c>
      <c r="AI37" s="89">
        <v>8.2142857142857135</v>
      </c>
      <c r="AJ37" s="89">
        <v>8.9285714285714288</v>
      </c>
      <c r="AK37" s="89">
        <v>6.7622857142857127</v>
      </c>
      <c r="AL37" s="89">
        <v>6.4708823529411754</v>
      </c>
      <c r="AM37" s="90">
        <v>4.9346875000000017</v>
      </c>
      <c r="AN37" s="89">
        <v>5.4757142857142833</v>
      </c>
      <c r="AO37" s="89">
        <v>4.6875</v>
      </c>
      <c r="AP37" s="90">
        <v>5.9775862068965493</v>
      </c>
      <c r="AQ37" s="89">
        <v>5.8339285714285696</v>
      </c>
      <c r="AR37" s="89">
        <v>6.212727272727272</v>
      </c>
      <c r="AS37" s="91" t="s">
        <v>372</v>
      </c>
      <c r="AT37" s="89">
        <v>6.26272727272727</v>
      </c>
      <c r="AU37" s="91" t="s">
        <v>372</v>
      </c>
      <c r="AV37" s="89">
        <v>5.4171874999999972</v>
      </c>
      <c r="AW37" s="89">
        <v>5.5563636363636331</v>
      </c>
      <c r="AX37" s="89">
        <v>6.8759374999999965</v>
      </c>
      <c r="AY37" s="89">
        <v>7.3346666666666609</v>
      </c>
      <c r="AZ37" s="7"/>
      <c r="BA37" s="7"/>
      <c r="BB37" s="7"/>
      <c r="BC37" s="7"/>
      <c r="BD37" s="7"/>
      <c r="BE37" s="7"/>
      <c r="BF37" s="7"/>
      <c r="BG37" s="7"/>
      <c r="BH37" s="7"/>
      <c r="BI37" s="7"/>
      <c r="BJ37" s="7"/>
      <c r="BK37" s="7"/>
      <c r="BL37" s="7"/>
      <c r="BM37" s="7"/>
      <c r="BN37" s="7"/>
      <c r="BO37" s="7"/>
      <c r="BP37" s="7"/>
      <c r="BQ37" s="7"/>
    </row>
    <row r="38" spans="2:69" x14ac:dyDescent="0.35">
      <c r="B38" s="123" t="s">
        <v>415</v>
      </c>
      <c r="C38" s="95">
        <v>8</v>
      </c>
      <c r="D38" s="88" t="s">
        <v>302</v>
      </c>
      <c r="E38" s="90">
        <v>4.5520967741935499</v>
      </c>
      <c r="F38" s="89">
        <v>5.1609677419354814</v>
      </c>
      <c r="G38" s="89">
        <v>4.4873076923076924</v>
      </c>
      <c r="H38" s="89">
        <v>4.0237931034482761</v>
      </c>
      <c r="I38" s="90">
        <v>4.3476075268817214</v>
      </c>
      <c r="J38" s="89">
        <v>3.9777419354838708</v>
      </c>
      <c r="K38" s="89">
        <v>5.257307692307692</v>
      </c>
      <c r="L38" s="89">
        <v>2.467037037037036</v>
      </c>
      <c r="M38" s="89">
        <v>5.967741935483871</v>
      </c>
      <c r="N38" s="90">
        <v>5.9096774193548383</v>
      </c>
      <c r="O38" s="89">
        <v>6.5</v>
      </c>
      <c r="P38" s="89">
        <v>6.416666666666667</v>
      </c>
      <c r="Q38" s="89">
        <v>5.2229999999999981</v>
      </c>
      <c r="R38" s="89">
        <v>5.645161290322581</v>
      </c>
      <c r="S38" s="90">
        <v>5.8336666666666686</v>
      </c>
      <c r="T38" s="89">
        <v>5.5953571428571403</v>
      </c>
      <c r="U38" s="89">
        <v>6.2075862068965479</v>
      </c>
      <c r="V38" s="90">
        <v>5.7122580645161323</v>
      </c>
      <c r="W38" s="89">
        <v>4.777666666666665</v>
      </c>
      <c r="X38" s="89">
        <v>6.583333333333333</v>
      </c>
      <c r="Y38" s="90">
        <v>6.0010000000000003</v>
      </c>
      <c r="Z38" s="89">
        <v>5.517931034482757</v>
      </c>
      <c r="AA38" s="89">
        <v>6.4296428571428539</v>
      </c>
      <c r="AB38" s="90">
        <v>3.7778333333333336</v>
      </c>
      <c r="AC38" s="89">
        <v>3.6779310344827585</v>
      </c>
      <c r="AD38" s="89">
        <v>4.0913636363636368</v>
      </c>
      <c r="AE38" s="90">
        <v>4.596774193548387</v>
      </c>
      <c r="AF38" s="89">
        <v>4.416666666666667</v>
      </c>
      <c r="AG38" s="89">
        <v>4.758064516129032</v>
      </c>
      <c r="AH38" s="90">
        <v>8.5038172043010771</v>
      </c>
      <c r="AI38" s="89">
        <v>9.5833333333333339</v>
      </c>
      <c r="AJ38" s="89">
        <v>9.4166666666666661</v>
      </c>
      <c r="AK38" s="89">
        <v>7.6676666666666629</v>
      </c>
      <c r="AL38" s="89">
        <v>7.4443333333333337</v>
      </c>
      <c r="AM38" s="90">
        <v>3.8609999999999984</v>
      </c>
      <c r="AN38" s="89">
        <v>3.8092857142857142</v>
      </c>
      <c r="AO38" s="89">
        <v>3.9166666666666665</v>
      </c>
      <c r="AP38" s="90">
        <v>5.4496153846153845</v>
      </c>
      <c r="AQ38" s="89">
        <v>6.5163636363636357</v>
      </c>
      <c r="AR38" s="89">
        <v>4.7229166666666673</v>
      </c>
      <c r="AS38" s="91" t="s">
        <v>372</v>
      </c>
      <c r="AT38" s="89">
        <v>4.0737037037037034</v>
      </c>
      <c r="AU38" s="91" t="s">
        <v>372</v>
      </c>
      <c r="AV38" s="89">
        <v>3.8883333333333332</v>
      </c>
      <c r="AW38" s="89">
        <v>5.9779310344827561</v>
      </c>
      <c r="AX38" s="89">
        <v>5.7786666666666644</v>
      </c>
      <c r="AY38" s="89">
        <v>8.5068965517241342</v>
      </c>
      <c r="AZ38" s="7"/>
      <c r="BA38" s="7"/>
      <c r="BB38" s="7"/>
      <c r="BC38" s="7"/>
      <c r="BD38" s="7"/>
      <c r="BE38" s="7"/>
      <c r="BF38" s="7"/>
      <c r="BG38" s="7"/>
      <c r="BH38" s="7"/>
      <c r="BI38" s="7"/>
      <c r="BJ38" s="7"/>
      <c r="BK38" s="7"/>
      <c r="BL38" s="7"/>
      <c r="BM38" s="7"/>
      <c r="BN38" s="7"/>
      <c r="BO38" s="7"/>
      <c r="BP38" s="7"/>
      <c r="BQ38" s="7"/>
    </row>
    <row r="39" spans="2:69" x14ac:dyDescent="0.35">
      <c r="B39" s="123" t="s">
        <v>415</v>
      </c>
      <c r="C39" s="95">
        <v>8</v>
      </c>
      <c r="D39" s="88" t="s">
        <v>388</v>
      </c>
      <c r="E39" s="90">
        <v>3.690238095238096</v>
      </c>
      <c r="F39" s="89">
        <v>4.7614285714285716</v>
      </c>
      <c r="G39" s="89">
        <v>3.0290909090909093</v>
      </c>
      <c r="H39" s="89">
        <v>3.334285714285715</v>
      </c>
      <c r="I39" s="90">
        <v>4.1211904761904767</v>
      </c>
      <c r="J39" s="89">
        <v>3.3321428571428569</v>
      </c>
      <c r="K39" s="89">
        <v>5.2783333333333333</v>
      </c>
      <c r="L39" s="89">
        <v>2.774999999999999</v>
      </c>
      <c r="M39" s="89">
        <v>5.7142857142857144</v>
      </c>
      <c r="N39" s="90">
        <v>5.0448214285714297</v>
      </c>
      <c r="O39" s="89">
        <v>5.5769230769230766</v>
      </c>
      <c r="P39" s="89">
        <v>5.3571428571428568</v>
      </c>
      <c r="Q39" s="89">
        <v>4.6161538461538472</v>
      </c>
      <c r="R39" s="89">
        <v>4.6428571428571432</v>
      </c>
      <c r="S39" s="90">
        <v>5.9525000000000006</v>
      </c>
      <c r="T39" s="89">
        <v>5.6415384615384614</v>
      </c>
      <c r="U39" s="89">
        <v>6.4285714285714288</v>
      </c>
      <c r="V39" s="90">
        <v>5.208214285714285</v>
      </c>
      <c r="W39" s="89">
        <v>4.2857142857142856</v>
      </c>
      <c r="X39" s="89">
        <v>6.3461538461538458</v>
      </c>
      <c r="Y39" s="90">
        <v>5.1189285714285715</v>
      </c>
      <c r="Z39" s="89">
        <v>4.7614285714285716</v>
      </c>
      <c r="AA39" s="89">
        <v>5.4764285714285714</v>
      </c>
      <c r="AB39" s="90">
        <v>2.8188461538461529</v>
      </c>
      <c r="AC39" s="89">
        <v>2.3053846153846149</v>
      </c>
      <c r="AD39" s="89">
        <v>4.0733333333333341</v>
      </c>
      <c r="AE39" s="90">
        <v>4.1071428571428568</v>
      </c>
      <c r="AF39" s="89">
        <v>4.2307692307692308</v>
      </c>
      <c r="AG39" s="89">
        <v>3.9285714285714284</v>
      </c>
      <c r="AH39" s="90">
        <v>8.3284523809523812</v>
      </c>
      <c r="AI39" s="89">
        <v>9.2857142857142865</v>
      </c>
      <c r="AJ39" s="89">
        <v>9.4642857142857135</v>
      </c>
      <c r="AK39" s="89">
        <v>7.6930769230769238</v>
      </c>
      <c r="AL39" s="89">
        <v>6.9042857142857139</v>
      </c>
      <c r="AM39" s="90">
        <v>3.6010714285714287</v>
      </c>
      <c r="AN39" s="89">
        <v>3.3330769230769235</v>
      </c>
      <c r="AO39" s="89">
        <v>3.75</v>
      </c>
      <c r="AP39" s="90">
        <v>5.456363636363637</v>
      </c>
      <c r="AQ39" s="89">
        <v>7.0850000000000009</v>
      </c>
      <c r="AR39" s="89">
        <v>4.5472727272727278</v>
      </c>
      <c r="AS39" s="91" t="s">
        <v>372</v>
      </c>
      <c r="AT39" s="89">
        <v>3.6363636363636371</v>
      </c>
      <c r="AU39" s="91" t="s">
        <v>372</v>
      </c>
      <c r="AV39" s="89">
        <v>3.8092857142857142</v>
      </c>
      <c r="AW39" s="89">
        <v>6.1546153846153846</v>
      </c>
      <c r="AX39" s="89">
        <v>4.8723076923076922</v>
      </c>
      <c r="AY39" s="89">
        <v>8.4630769230769243</v>
      </c>
      <c r="AZ39" s="7"/>
      <c r="BA39" s="7"/>
      <c r="BB39" s="7"/>
      <c r="BC39" s="7"/>
      <c r="BD39" s="7"/>
      <c r="BE39" s="7"/>
      <c r="BF39" s="7"/>
      <c r="BG39" s="7"/>
      <c r="BH39" s="7"/>
      <c r="BI39" s="7"/>
      <c r="BJ39" s="7"/>
      <c r="BK39" s="7"/>
      <c r="BL39" s="7"/>
      <c r="BM39" s="7"/>
      <c r="BN39" s="7"/>
      <c r="BO39" s="7"/>
      <c r="BP39" s="7"/>
      <c r="BQ39" s="7"/>
    </row>
    <row r="40" spans="2:69" x14ac:dyDescent="0.35">
      <c r="B40" s="123" t="s">
        <v>415</v>
      </c>
      <c r="C40" s="95">
        <v>8</v>
      </c>
      <c r="D40" s="88" t="s">
        <v>389</v>
      </c>
      <c r="E40" s="90">
        <v>5.5213541666666668</v>
      </c>
      <c r="F40" s="89">
        <v>5.625</v>
      </c>
      <c r="G40" s="89">
        <v>5.9535714285714292</v>
      </c>
      <c r="H40" s="89">
        <v>5.0007142857142863</v>
      </c>
      <c r="I40" s="90">
        <v>4.5745312500000006</v>
      </c>
      <c r="J40" s="89">
        <v>4.5831249999999999</v>
      </c>
      <c r="K40" s="89">
        <v>5.3861538461538467</v>
      </c>
      <c r="L40" s="89">
        <v>2.2206666666666663</v>
      </c>
      <c r="M40" s="89">
        <v>6.25</v>
      </c>
      <c r="N40" s="90">
        <v>6.7884375000000015</v>
      </c>
      <c r="O40" s="89">
        <v>7.34375</v>
      </c>
      <c r="P40" s="89">
        <v>7.666666666666667</v>
      </c>
      <c r="Q40" s="89">
        <v>5.8343750000000005</v>
      </c>
      <c r="R40" s="89">
        <v>6.5625</v>
      </c>
      <c r="S40" s="90">
        <v>6.0006666666666684</v>
      </c>
      <c r="T40" s="89">
        <v>5.7142857142857144</v>
      </c>
      <c r="U40" s="89">
        <v>6.4300000000000006</v>
      </c>
      <c r="V40" s="90">
        <v>6.4321874999999995</v>
      </c>
      <c r="W40" s="89">
        <v>5.5553333333333335</v>
      </c>
      <c r="X40" s="89">
        <v>7.03125</v>
      </c>
      <c r="Y40" s="90">
        <v>6.557666666666667</v>
      </c>
      <c r="Z40" s="89">
        <v>5.9542857142857155</v>
      </c>
      <c r="AA40" s="89">
        <v>7.1815384615384623</v>
      </c>
      <c r="AB40" s="90">
        <v>4.7931249999999999</v>
      </c>
      <c r="AC40" s="89">
        <v>5.1126666666666676</v>
      </c>
      <c r="AD40" s="89">
        <v>4.4458333333333337</v>
      </c>
      <c r="AE40" s="90">
        <v>4.84375</v>
      </c>
      <c r="AF40" s="89">
        <v>4.53125</v>
      </c>
      <c r="AG40" s="89">
        <v>5.15625</v>
      </c>
      <c r="AH40" s="90">
        <v>8.5637500000000024</v>
      </c>
      <c r="AI40" s="89">
        <v>9.8333333333333339</v>
      </c>
      <c r="AJ40" s="89">
        <v>9.3333333333333339</v>
      </c>
      <c r="AK40" s="89">
        <v>7.5012500000000006</v>
      </c>
      <c r="AL40" s="89">
        <v>7.7780000000000005</v>
      </c>
      <c r="AM40" s="90">
        <v>4.3609999999999998</v>
      </c>
      <c r="AN40" s="89">
        <v>4.5235714285714286</v>
      </c>
      <c r="AO40" s="89">
        <v>4.333333333333333</v>
      </c>
      <c r="AP40" s="90">
        <v>5.7146428571428567</v>
      </c>
      <c r="AQ40" s="89">
        <v>6.6676923076923078</v>
      </c>
      <c r="AR40" s="89">
        <v>5.0000000000000009</v>
      </c>
      <c r="AS40" s="91" t="s">
        <v>372</v>
      </c>
      <c r="AT40" s="89">
        <v>4.6659999999999995</v>
      </c>
      <c r="AU40" s="91" t="s">
        <v>372</v>
      </c>
      <c r="AV40" s="89">
        <v>4.2213333333333329</v>
      </c>
      <c r="AW40" s="89">
        <v>6.2233333333333336</v>
      </c>
      <c r="AX40" s="89">
        <v>6.8762500000000006</v>
      </c>
      <c r="AY40" s="89">
        <v>8.6673333333333336</v>
      </c>
      <c r="AZ40" s="7"/>
      <c r="BA40" s="7"/>
      <c r="BB40" s="7"/>
      <c r="BC40" s="7"/>
      <c r="BD40" s="7"/>
      <c r="BE40" s="7"/>
      <c r="BF40" s="7"/>
      <c r="BG40" s="7"/>
      <c r="BH40" s="7"/>
      <c r="BI40" s="7"/>
      <c r="BJ40" s="7"/>
      <c r="BK40" s="7"/>
      <c r="BL40" s="7"/>
      <c r="BM40" s="7"/>
      <c r="BN40" s="7"/>
      <c r="BO40" s="7"/>
      <c r="BP40" s="7"/>
      <c r="BQ40" s="7"/>
    </row>
    <row r="41" spans="2:69" x14ac:dyDescent="0.35">
      <c r="B41" s="123" t="s">
        <v>305</v>
      </c>
      <c r="C41" s="95">
        <v>8</v>
      </c>
      <c r="D41" s="88" t="s">
        <v>302</v>
      </c>
      <c r="E41" s="90">
        <v>5.7411616161616177</v>
      </c>
      <c r="F41" s="89">
        <v>5.9374999999999956</v>
      </c>
      <c r="G41" s="89">
        <v>5.8587878787878749</v>
      </c>
      <c r="H41" s="89">
        <v>5.1734482758620679</v>
      </c>
      <c r="I41" s="90">
        <v>5.5975252525252523</v>
      </c>
      <c r="J41" s="89">
        <v>5.3121874999999967</v>
      </c>
      <c r="K41" s="89">
        <v>6.5663636363636311</v>
      </c>
      <c r="L41" s="89">
        <v>3.0199999999999996</v>
      </c>
      <c r="M41" s="89">
        <v>7.578125</v>
      </c>
      <c r="N41" s="90">
        <v>6.6605555555555549</v>
      </c>
      <c r="O41" s="89">
        <v>6.9696969696969697</v>
      </c>
      <c r="P41" s="89">
        <v>7.890625</v>
      </c>
      <c r="Q41" s="89">
        <v>6.7786666666666617</v>
      </c>
      <c r="R41" s="89">
        <v>5.403225806451613</v>
      </c>
      <c r="S41" s="90">
        <v>6.0355172413793117</v>
      </c>
      <c r="T41" s="89">
        <v>5.5960714285714266</v>
      </c>
      <c r="U41" s="89">
        <v>6.2974074074074045</v>
      </c>
      <c r="V41" s="90">
        <v>6.5591935483871007</v>
      </c>
      <c r="W41" s="89">
        <v>5.8889999999999967</v>
      </c>
      <c r="X41" s="89">
        <v>7.4137931034482758</v>
      </c>
      <c r="Y41" s="90">
        <v>6.3345000000000002</v>
      </c>
      <c r="Z41" s="89">
        <v>6.5531034482758574</v>
      </c>
      <c r="AA41" s="89">
        <v>6.1119999999999965</v>
      </c>
      <c r="AB41" s="90">
        <v>4.6661666666666672</v>
      </c>
      <c r="AC41" s="89">
        <v>5.0575862068965503</v>
      </c>
      <c r="AD41" s="89">
        <v>4.3323333333333327</v>
      </c>
      <c r="AE41" s="90">
        <v>5.0390625</v>
      </c>
      <c r="AF41" s="89">
        <v>5</v>
      </c>
      <c r="AG41" s="89">
        <v>5.078125</v>
      </c>
      <c r="AH41" s="90">
        <v>8.1773437500000021</v>
      </c>
      <c r="AI41" s="89">
        <v>8.9166666666666661</v>
      </c>
      <c r="AJ41" s="89">
        <v>9.193548387096774</v>
      </c>
      <c r="AK41" s="89">
        <v>7.333666666666665</v>
      </c>
      <c r="AL41" s="89">
        <v>7.7020689655172383</v>
      </c>
      <c r="AM41" s="90">
        <v>5.8193103448275867</v>
      </c>
      <c r="AN41" s="89">
        <v>6.2970370370370343</v>
      </c>
      <c r="AO41" s="89">
        <v>5.431034482758621</v>
      </c>
      <c r="AP41" s="90">
        <v>6.9548275862068953</v>
      </c>
      <c r="AQ41" s="89">
        <v>7.1268965517241361</v>
      </c>
      <c r="AR41" s="89">
        <v>6.7867857142857106</v>
      </c>
      <c r="AS41" s="91" t="s">
        <v>372</v>
      </c>
      <c r="AT41" s="89">
        <v>6.777999999999996</v>
      </c>
      <c r="AU41" s="91" t="s">
        <v>372</v>
      </c>
      <c r="AV41" s="89">
        <v>4.6673333333333327</v>
      </c>
      <c r="AW41" s="89">
        <v>5.8896666666666642</v>
      </c>
      <c r="AX41" s="89">
        <v>8.0472413793103392</v>
      </c>
      <c r="AY41" s="89">
        <v>8.7103225806451601</v>
      </c>
      <c r="AZ41" s="7"/>
      <c r="BA41" s="7"/>
      <c r="BB41" s="7"/>
      <c r="BC41" s="7"/>
      <c r="BD41" s="7"/>
      <c r="BE41" s="7"/>
      <c r="BF41" s="7"/>
      <c r="BG41" s="7"/>
      <c r="BH41" s="7"/>
      <c r="BI41" s="7"/>
      <c r="BJ41" s="7"/>
      <c r="BK41" s="7"/>
      <c r="BL41" s="7"/>
      <c r="BM41" s="7"/>
      <c r="BN41" s="7"/>
      <c r="BO41" s="7"/>
      <c r="BP41" s="7"/>
      <c r="BQ41" s="7"/>
    </row>
    <row r="42" spans="2:69" x14ac:dyDescent="0.35">
      <c r="B42" s="123" t="s">
        <v>305</v>
      </c>
      <c r="C42" s="95">
        <v>8</v>
      </c>
      <c r="D42" s="88" t="s">
        <v>388</v>
      </c>
      <c r="E42" s="90">
        <v>6.1579166666666678</v>
      </c>
      <c r="F42" s="89">
        <v>5.5549999999999997</v>
      </c>
      <c r="G42" s="89">
        <v>5.833333333333333</v>
      </c>
      <c r="H42" s="89">
        <v>7.0020000000000007</v>
      </c>
      <c r="I42" s="90">
        <v>6.2445138888888891</v>
      </c>
      <c r="J42" s="89">
        <v>5.8341666666666674</v>
      </c>
      <c r="K42" s="89">
        <v>6.6675000000000004</v>
      </c>
      <c r="L42" s="89">
        <v>4.7216666666666667</v>
      </c>
      <c r="M42" s="89">
        <v>7.9545454545454541</v>
      </c>
      <c r="N42" s="90">
        <v>6.4240277777777797</v>
      </c>
      <c r="O42" s="89">
        <v>6.875</v>
      </c>
      <c r="P42" s="89">
        <v>7.7272727272727275</v>
      </c>
      <c r="Q42" s="89">
        <v>7.0020000000000007</v>
      </c>
      <c r="R42" s="89">
        <v>4.5454545454545459</v>
      </c>
      <c r="S42" s="90">
        <v>6.5159090909090915</v>
      </c>
      <c r="T42" s="89">
        <v>5.6670000000000007</v>
      </c>
      <c r="U42" s="89">
        <v>6.9709090909090916</v>
      </c>
      <c r="V42" s="90">
        <v>6.4772727272727275</v>
      </c>
      <c r="W42" s="89">
        <v>6</v>
      </c>
      <c r="X42" s="89">
        <v>7.0454545454545459</v>
      </c>
      <c r="Y42" s="90">
        <v>6.8200000000000012</v>
      </c>
      <c r="Z42" s="89">
        <v>7.0020000000000007</v>
      </c>
      <c r="AA42" s="89">
        <v>6.6681818181818189</v>
      </c>
      <c r="AB42" s="90">
        <v>5.4162500000000007</v>
      </c>
      <c r="AC42" s="89">
        <v>6.0609090909090915</v>
      </c>
      <c r="AD42" s="89">
        <v>4.9991666666666665</v>
      </c>
      <c r="AE42" s="90">
        <v>4.895833333333333</v>
      </c>
      <c r="AF42" s="89">
        <v>5.208333333333333</v>
      </c>
      <c r="AG42" s="89">
        <v>4.583333333333333</v>
      </c>
      <c r="AH42" s="90">
        <v>8.420416666666668</v>
      </c>
      <c r="AI42" s="89">
        <v>9.7727272727272734</v>
      </c>
      <c r="AJ42" s="89">
        <v>9.545454545454545</v>
      </c>
      <c r="AK42" s="89">
        <v>7.5763636363636371</v>
      </c>
      <c r="AL42" s="89">
        <v>7.8800000000000008</v>
      </c>
      <c r="AM42" s="90">
        <v>5.7959090909090909</v>
      </c>
      <c r="AN42" s="89">
        <v>7.0010000000000003</v>
      </c>
      <c r="AO42" s="89">
        <v>5.2272727272727275</v>
      </c>
      <c r="AP42" s="90">
        <v>7.3340000000000005</v>
      </c>
      <c r="AQ42" s="89">
        <v>7.6669999999999998</v>
      </c>
      <c r="AR42" s="89">
        <v>7.0010000000000003</v>
      </c>
      <c r="AS42" s="91" t="s">
        <v>372</v>
      </c>
      <c r="AT42" s="89">
        <v>6.3645454545454552</v>
      </c>
      <c r="AU42" s="91" t="s">
        <v>372</v>
      </c>
      <c r="AV42" s="89">
        <v>4.668000000000001</v>
      </c>
      <c r="AW42" s="89">
        <v>6.0010000000000003</v>
      </c>
      <c r="AX42" s="89">
        <v>7.2745454545454553</v>
      </c>
      <c r="AY42" s="89">
        <v>9.0918181818181818</v>
      </c>
      <c r="AZ42" s="7"/>
      <c r="BA42" s="7"/>
      <c r="BB42" s="7"/>
      <c r="BC42" s="7"/>
      <c r="BD42" s="7"/>
      <c r="BE42" s="7"/>
      <c r="BF42" s="7"/>
      <c r="BG42" s="7"/>
      <c r="BH42" s="7"/>
      <c r="BI42" s="7"/>
      <c r="BJ42" s="7"/>
      <c r="BK42" s="7"/>
      <c r="BL42" s="7"/>
      <c r="BM42" s="7"/>
      <c r="BN42" s="7"/>
      <c r="BO42" s="7"/>
      <c r="BP42" s="7"/>
      <c r="BQ42" s="7"/>
    </row>
    <row r="43" spans="2:69" x14ac:dyDescent="0.35">
      <c r="B43" s="123" t="s">
        <v>305</v>
      </c>
      <c r="C43" s="95">
        <v>8</v>
      </c>
      <c r="D43" s="88" t="s">
        <v>389</v>
      </c>
      <c r="E43" s="90">
        <v>5.6116666666666664</v>
      </c>
      <c r="F43" s="89">
        <v>6.3163157894736841</v>
      </c>
      <c r="G43" s="89">
        <v>6.0005000000000006</v>
      </c>
      <c r="H43" s="89">
        <v>4.2600000000000007</v>
      </c>
      <c r="I43" s="90">
        <v>5.3747083333333334</v>
      </c>
      <c r="J43" s="89">
        <v>5.0868421052631572</v>
      </c>
      <c r="K43" s="89">
        <v>6.6674999999999995</v>
      </c>
      <c r="L43" s="89">
        <v>2.1042105263157893</v>
      </c>
      <c r="M43" s="89">
        <v>7.625</v>
      </c>
      <c r="N43" s="90">
        <v>7.0105000000000022</v>
      </c>
      <c r="O43" s="89">
        <v>7.25</v>
      </c>
      <c r="P43" s="89">
        <v>8.25</v>
      </c>
      <c r="Q43" s="89">
        <v>6.6669999999999998</v>
      </c>
      <c r="R43" s="89">
        <v>5.875</v>
      </c>
      <c r="S43" s="90">
        <v>5.7419444444444441</v>
      </c>
      <c r="T43" s="89">
        <v>5.5566666666666675</v>
      </c>
      <c r="U43" s="89">
        <v>5.8343750000000005</v>
      </c>
      <c r="V43" s="90">
        <v>6.6042500000000004</v>
      </c>
      <c r="W43" s="89">
        <v>5.8334999999999999</v>
      </c>
      <c r="X43" s="89">
        <v>7.6388888888888893</v>
      </c>
      <c r="Y43" s="90">
        <v>6.0534210526315801</v>
      </c>
      <c r="Z43" s="89">
        <v>6.3168421052631585</v>
      </c>
      <c r="AA43" s="89">
        <v>5.79</v>
      </c>
      <c r="AB43" s="90">
        <v>4.1661111111111104</v>
      </c>
      <c r="AC43" s="89">
        <v>4.4444444444444446</v>
      </c>
      <c r="AD43" s="89">
        <v>3.8877777777777771</v>
      </c>
      <c r="AE43" s="90">
        <v>5.125</v>
      </c>
      <c r="AF43" s="89">
        <v>4.875</v>
      </c>
      <c r="AG43" s="89">
        <v>5.375</v>
      </c>
      <c r="AH43" s="90">
        <v>8.0315000000000012</v>
      </c>
      <c r="AI43" s="89">
        <v>8.4210526315789469</v>
      </c>
      <c r="AJ43" s="89">
        <v>9</v>
      </c>
      <c r="AK43" s="89">
        <v>7.1931578947368413</v>
      </c>
      <c r="AL43" s="89">
        <v>7.5933333333333319</v>
      </c>
      <c r="AM43" s="90">
        <v>5.8336111111111082</v>
      </c>
      <c r="AN43" s="89">
        <v>5.8829411764705881</v>
      </c>
      <c r="AO43" s="89">
        <v>5.5555555555555554</v>
      </c>
      <c r="AP43" s="90">
        <v>6.7552631578947384</v>
      </c>
      <c r="AQ43" s="89">
        <v>6.8426315789473682</v>
      </c>
      <c r="AR43" s="89">
        <v>6.6677777777777782</v>
      </c>
      <c r="AS43" s="91" t="s">
        <v>372</v>
      </c>
      <c r="AT43" s="89">
        <v>7.0173684210526304</v>
      </c>
      <c r="AU43" s="91" t="s">
        <v>372</v>
      </c>
      <c r="AV43" s="89">
        <v>4.6669999999999998</v>
      </c>
      <c r="AW43" s="89">
        <v>5.8340000000000005</v>
      </c>
      <c r="AX43" s="89">
        <v>8.5194444444444422</v>
      </c>
      <c r="AY43" s="89">
        <v>8.5004999999999988</v>
      </c>
      <c r="AZ43" s="7"/>
      <c r="BA43" s="7"/>
      <c r="BB43" s="7"/>
      <c r="BC43" s="7"/>
      <c r="BD43" s="7"/>
      <c r="BE43" s="7"/>
      <c r="BF43" s="7"/>
      <c r="BG43" s="7"/>
      <c r="BH43" s="7"/>
      <c r="BI43" s="7"/>
      <c r="BJ43" s="7"/>
      <c r="BK43" s="7"/>
      <c r="BL43" s="7"/>
      <c r="BM43" s="7"/>
      <c r="BN43" s="7"/>
      <c r="BO43" s="7"/>
      <c r="BP43" s="7"/>
      <c r="BQ43" s="7"/>
    </row>
    <row r="44" spans="2:69" x14ac:dyDescent="0.35">
      <c r="B44" s="123" t="s">
        <v>417</v>
      </c>
      <c r="C44" s="95">
        <v>8</v>
      </c>
      <c r="D44" s="88" t="s">
        <v>302</v>
      </c>
      <c r="E44" s="90">
        <v>4.4612626262626272</v>
      </c>
      <c r="F44" s="89">
        <v>4.9493939393939375</v>
      </c>
      <c r="G44" s="89">
        <v>4.2299999999999995</v>
      </c>
      <c r="H44" s="89">
        <v>3.9790322580645165</v>
      </c>
      <c r="I44" s="90">
        <v>4.0335606060606066</v>
      </c>
      <c r="J44" s="89">
        <v>4.0403030303030301</v>
      </c>
      <c r="K44" s="89">
        <v>3.8655999999999993</v>
      </c>
      <c r="L44" s="89">
        <v>2.6178571428571424</v>
      </c>
      <c r="M44" s="89">
        <v>5.6896551724137927</v>
      </c>
      <c r="N44" s="90">
        <v>5.1241161616161612</v>
      </c>
      <c r="O44" s="89">
        <v>5.5303030303030303</v>
      </c>
      <c r="P44" s="89">
        <v>5.431034482758621</v>
      </c>
      <c r="Q44" s="89">
        <v>5.0503030303030272</v>
      </c>
      <c r="R44" s="89">
        <v>4.765625</v>
      </c>
      <c r="S44" s="90">
        <v>4.5456060606060618</v>
      </c>
      <c r="T44" s="89">
        <v>4.3753124999999997</v>
      </c>
      <c r="U44" s="89">
        <v>4.8719230769230766</v>
      </c>
      <c r="V44" s="90">
        <v>5.4039062500000021</v>
      </c>
      <c r="W44" s="89">
        <v>5.2087499999999975</v>
      </c>
      <c r="X44" s="89">
        <v>5.564516129032258</v>
      </c>
      <c r="Y44" s="90">
        <v>4.797727272727272</v>
      </c>
      <c r="Z44" s="89">
        <v>4.9999999999999982</v>
      </c>
      <c r="AA44" s="89">
        <v>4.6150000000000002</v>
      </c>
      <c r="AB44" s="90">
        <v>3.5418749999999992</v>
      </c>
      <c r="AC44" s="89">
        <v>3.6670000000000003</v>
      </c>
      <c r="AD44" s="89">
        <v>3.3334482758620689</v>
      </c>
      <c r="AE44" s="90">
        <v>4.583333333333333</v>
      </c>
      <c r="AF44" s="89">
        <v>4.8484848484848486</v>
      </c>
      <c r="AG44" s="89">
        <v>4.296875</v>
      </c>
      <c r="AH44" s="90">
        <v>7.2666666666666648</v>
      </c>
      <c r="AI44" s="89">
        <v>8.306451612903226</v>
      </c>
      <c r="AJ44" s="89">
        <v>8.4166666666666661</v>
      </c>
      <c r="AK44" s="89">
        <v>6.4525806451612855</v>
      </c>
      <c r="AL44" s="89">
        <v>6.4196296296296289</v>
      </c>
      <c r="AM44" s="90">
        <v>5.4300000000000006</v>
      </c>
      <c r="AN44" s="89">
        <v>5.5215624999999973</v>
      </c>
      <c r="AO44" s="89">
        <v>5.403225806451613</v>
      </c>
      <c r="AP44" s="90">
        <v>6.0004999999999997</v>
      </c>
      <c r="AQ44" s="89">
        <v>6.2226666666666635</v>
      </c>
      <c r="AR44" s="89">
        <v>6.0007999999999981</v>
      </c>
      <c r="AS44" s="91" t="s">
        <v>372</v>
      </c>
      <c r="AT44" s="89">
        <v>3.999333333333333</v>
      </c>
      <c r="AU44" s="91" t="s">
        <v>372</v>
      </c>
      <c r="AV44" s="89">
        <v>3.3334482758620689</v>
      </c>
      <c r="AW44" s="89">
        <v>4.3211111111111116</v>
      </c>
      <c r="AX44" s="89">
        <v>5.6331034482758593</v>
      </c>
      <c r="AY44" s="89">
        <v>5.2875862068965498</v>
      </c>
      <c r="AZ44" s="7"/>
      <c r="BA44" s="7"/>
      <c r="BB44" s="7"/>
      <c r="BC44" s="7"/>
      <c r="BD44" s="7"/>
      <c r="BE44" s="7"/>
      <c r="BF44" s="7"/>
      <c r="BG44" s="7"/>
      <c r="BH44" s="7"/>
      <c r="BI44" s="7"/>
      <c r="BJ44" s="7"/>
      <c r="BK44" s="7"/>
      <c r="BL44" s="7"/>
      <c r="BM44" s="7"/>
      <c r="BN44" s="7"/>
      <c r="BO44" s="7"/>
      <c r="BP44" s="7"/>
      <c r="BQ44" s="7"/>
    </row>
    <row r="45" spans="2:69" x14ac:dyDescent="0.35">
      <c r="B45" s="123" t="s">
        <v>417</v>
      </c>
      <c r="C45" s="95">
        <v>8</v>
      </c>
      <c r="D45" s="88" t="s">
        <v>388</v>
      </c>
      <c r="E45" s="90">
        <v>4.5750000000000002</v>
      </c>
      <c r="F45" s="89">
        <v>5.0976470588235294</v>
      </c>
      <c r="G45" s="89">
        <v>4.2850000000000001</v>
      </c>
      <c r="H45" s="89">
        <v>4.1668750000000001</v>
      </c>
      <c r="I45" s="90">
        <v>3.7736764705882355</v>
      </c>
      <c r="J45" s="89">
        <v>4.117647058823529</v>
      </c>
      <c r="K45" s="89">
        <v>4.0457142857142845</v>
      </c>
      <c r="L45" s="89">
        <v>2.0818749999999997</v>
      </c>
      <c r="M45" s="89">
        <v>5.1785714285714288</v>
      </c>
      <c r="N45" s="90">
        <v>5.228578431372549</v>
      </c>
      <c r="O45" s="89">
        <v>5.5882352941176467</v>
      </c>
      <c r="P45" s="89">
        <v>5.833333333333333</v>
      </c>
      <c r="Q45" s="89">
        <v>4.9011764705882346</v>
      </c>
      <c r="R45" s="89">
        <v>5.15625</v>
      </c>
      <c r="S45" s="90">
        <v>4.4114705882352947</v>
      </c>
      <c r="T45" s="89">
        <v>4.5831249999999999</v>
      </c>
      <c r="U45" s="89">
        <v>4.3584615384615386</v>
      </c>
      <c r="V45" s="90">
        <v>6.4331249999999978</v>
      </c>
      <c r="W45" s="89">
        <v>6.6681250000000007</v>
      </c>
      <c r="X45" s="89">
        <v>6.166666666666667</v>
      </c>
      <c r="Y45" s="90">
        <v>4.6073529411764698</v>
      </c>
      <c r="Z45" s="89">
        <v>4.7058823529411766</v>
      </c>
      <c r="AA45" s="89">
        <v>4.4433333333333325</v>
      </c>
      <c r="AB45" s="90">
        <v>3.6459375000000001</v>
      </c>
      <c r="AC45" s="89">
        <v>3.5553333333333339</v>
      </c>
      <c r="AD45" s="89">
        <v>3.7780000000000005</v>
      </c>
      <c r="AE45" s="90">
        <v>4.9264705882352944</v>
      </c>
      <c r="AF45" s="89">
        <v>5.4411764705882355</v>
      </c>
      <c r="AG45" s="89">
        <v>4.4117647058823533</v>
      </c>
      <c r="AH45" s="90">
        <v>7.1693137254901957</v>
      </c>
      <c r="AI45" s="89">
        <v>8.6666666666666661</v>
      </c>
      <c r="AJ45" s="89">
        <v>8.5</v>
      </c>
      <c r="AK45" s="89">
        <v>6.6675000000000004</v>
      </c>
      <c r="AL45" s="89">
        <v>5.9521428571428574</v>
      </c>
      <c r="AM45" s="90">
        <v>5.2606249999999983</v>
      </c>
      <c r="AN45" s="89">
        <v>5.6256250000000003</v>
      </c>
      <c r="AO45" s="89">
        <v>5</v>
      </c>
      <c r="AP45" s="90">
        <v>5.4760714285714274</v>
      </c>
      <c r="AQ45" s="89">
        <v>6.4285714285714288</v>
      </c>
      <c r="AR45" s="89">
        <v>4.615384615384615</v>
      </c>
      <c r="AS45" s="91" t="s">
        <v>372</v>
      </c>
      <c r="AT45" s="89">
        <v>3.9993333333333334</v>
      </c>
      <c r="AU45" s="91" t="s">
        <v>372</v>
      </c>
      <c r="AV45" s="89">
        <v>3.5892307692307694</v>
      </c>
      <c r="AW45" s="89">
        <v>4.4441666666666668</v>
      </c>
      <c r="AX45" s="89">
        <v>6.4292857142857143</v>
      </c>
      <c r="AY45" s="89">
        <v>5.7142857142857144</v>
      </c>
      <c r="AZ45" s="7"/>
      <c r="BA45" s="7"/>
      <c r="BB45" s="7"/>
      <c r="BC45" s="7"/>
      <c r="BD45" s="7"/>
      <c r="BE45" s="7"/>
      <c r="BF45" s="7"/>
      <c r="BG45" s="7"/>
      <c r="BH45" s="7"/>
      <c r="BI45" s="7"/>
      <c r="BJ45" s="7"/>
      <c r="BK45" s="7"/>
      <c r="BL45" s="7"/>
      <c r="BM45" s="7"/>
      <c r="BN45" s="7"/>
      <c r="BO45" s="7"/>
      <c r="BP45" s="7"/>
      <c r="BQ45" s="7"/>
    </row>
    <row r="46" spans="2:69" x14ac:dyDescent="0.35">
      <c r="B46" s="123" t="s">
        <v>417</v>
      </c>
      <c r="C46" s="95">
        <v>8</v>
      </c>
      <c r="D46" s="88" t="s">
        <v>389</v>
      </c>
      <c r="E46" s="90">
        <v>4.340416666666667</v>
      </c>
      <c r="F46" s="89">
        <v>4.7918750000000001</v>
      </c>
      <c r="G46" s="89">
        <v>4.1658333333333335</v>
      </c>
      <c r="H46" s="89">
        <v>3.7786666666666671</v>
      </c>
      <c r="I46" s="90">
        <v>4.3096875000000008</v>
      </c>
      <c r="J46" s="89">
        <v>3.9581250000000003</v>
      </c>
      <c r="K46" s="89">
        <v>3.6363636363636371</v>
      </c>
      <c r="L46" s="89">
        <v>3.3325</v>
      </c>
      <c r="M46" s="89">
        <v>6.166666666666667</v>
      </c>
      <c r="N46" s="90">
        <v>5.0131250000000005</v>
      </c>
      <c r="O46" s="89">
        <v>5.46875</v>
      </c>
      <c r="P46" s="89">
        <v>5</v>
      </c>
      <c r="Q46" s="89">
        <v>5.2087500000000002</v>
      </c>
      <c r="R46" s="89">
        <v>4.375</v>
      </c>
      <c r="S46" s="90">
        <v>4.6881250000000012</v>
      </c>
      <c r="T46" s="89">
        <v>4.1675000000000004</v>
      </c>
      <c r="U46" s="89">
        <v>5.3853846153846154</v>
      </c>
      <c r="V46" s="90">
        <v>4.3746874999999994</v>
      </c>
      <c r="W46" s="89">
        <v>3.7493749999999997</v>
      </c>
      <c r="X46" s="89">
        <v>5</v>
      </c>
      <c r="Y46" s="90">
        <v>5</v>
      </c>
      <c r="Z46" s="89">
        <v>5.333333333333333</v>
      </c>
      <c r="AA46" s="89">
        <v>4.8490909090909096</v>
      </c>
      <c r="AB46" s="90">
        <v>3.4378125000000006</v>
      </c>
      <c r="AC46" s="89">
        <v>3.7786666666666671</v>
      </c>
      <c r="AD46" s="89">
        <v>2.8571428571428577</v>
      </c>
      <c r="AE46" s="90">
        <v>4.21875</v>
      </c>
      <c r="AF46" s="89">
        <v>4.21875</v>
      </c>
      <c r="AG46" s="89">
        <v>4.166666666666667</v>
      </c>
      <c r="AH46" s="90">
        <v>7.3701041666666667</v>
      </c>
      <c r="AI46" s="89">
        <v>7.96875</v>
      </c>
      <c r="AJ46" s="89">
        <v>8.3333333333333339</v>
      </c>
      <c r="AK46" s="89">
        <v>6.2233333333333336</v>
      </c>
      <c r="AL46" s="89">
        <v>6.9230769230769234</v>
      </c>
      <c r="AM46" s="90">
        <v>5.5993749999999984</v>
      </c>
      <c r="AN46" s="89">
        <v>5.4175000000000004</v>
      </c>
      <c r="AO46" s="89">
        <v>5.78125</v>
      </c>
      <c r="AP46" s="90">
        <v>6.4593749999999996</v>
      </c>
      <c r="AQ46" s="89">
        <v>6.0425000000000004</v>
      </c>
      <c r="AR46" s="89">
        <v>7.5016666666666678</v>
      </c>
      <c r="AS46" s="91" t="s">
        <v>372</v>
      </c>
      <c r="AT46" s="89">
        <v>3.999333333333333</v>
      </c>
      <c r="AU46" s="91" t="s">
        <v>372</v>
      </c>
      <c r="AV46" s="89">
        <v>3.1256250000000003</v>
      </c>
      <c r="AW46" s="89">
        <v>4.222666666666667</v>
      </c>
      <c r="AX46" s="89">
        <v>4.8900000000000006</v>
      </c>
      <c r="AY46" s="89">
        <v>4.889333333333334</v>
      </c>
      <c r="AZ46" s="7"/>
      <c r="BA46" s="7"/>
      <c r="BB46" s="7"/>
      <c r="BC46" s="7"/>
      <c r="BD46" s="7"/>
      <c r="BE46" s="7"/>
      <c r="BF46" s="7"/>
      <c r="BG46" s="7"/>
      <c r="BH46" s="7"/>
      <c r="BI46" s="7"/>
      <c r="BJ46" s="7"/>
      <c r="BK46" s="7"/>
      <c r="BL46" s="7"/>
      <c r="BM46" s="7"/>
      <c r="BN46" s="7"/>
      <c r="BO46" s="7"/>
      <c r="BP46" s="7"/>
      <c r="BQ46" s="7"/>
    </row>
    <row r="47" spans="2:69" x14ac:dyDescent="0.35">
      <c r="B47" s="123" t="s">
        <v>306</v>
      </c>
      <c r="C47" s="95">
        <v>8</v>
      </c>
      <c r="D47" s="88" t="s">
        <v>302</v>
      </c>
      <c r="E47" s="90">
        <v>5.0726086956521739</v>
      </c>
      <c r="F47" s="89">
        <v>5.7254347826086907</v>
      </c>
      <c r="G47" s="89">
        <v>5.0756818181818133</v>
      </c>
      <c r="H47" s="89">
        <v>4.1664999999999974</v>
      </c>
      <c r="I47" s="90">
        <v>4.9563148148148137</v>
      </c>
      <c r="J47" s="89">
        <v>4.3640476190476152</v>
      </c>
      <c r="K47" s="89">
        <v>5.0002499999999959</v>
      </c>
      <c r="L47" s="89">
        <v>3.4139024390243895</v>
      </c>
      <c r="M47" s="89">
        <v>6.9318181818181817</v>
      </c>
      <c r="N47" s="90">
        <v>6.8059057971014463</v>
      </c>
      <c r="O47" s="89">
        <v>7.0652173913043477</v>
      </c>
      <c r="P47" s="89">
        <v>7.6744186046511631</v>
      </c>
      <c r="Q47" s="89">
        <v>6.3581395348837164</v>
      </c>
      <c r="R47" s="89">
        <v>6.25</v>
      </c>
      <c r="S47" s="90">
        <v>4.6895348837209285</v>
      </c>
      <c r="T47" s="89">
        <v>4.6021428571428533</v>
      </c>
      <c r="U47" s="89">
        <v>4.8782926829268254</v>
      </c>
      <c r="V47" s="90">
        <v>6.8242222222222191</v>
      </c>
      <c r="W47" s="89">
        <v>5.8918604651162774</v>
      </c>
      <c r="X47" s="89">
        <v>8.0813953488372086</v>
      </c>
      <c r="Y47" s="90">
        <v>5.9480681818181784</v>
      </c>
      <c r="Z47" s="89">
        <v>5.8148837209302267</v>
      </c>
      <c r="AA47" s="89">
        <v>6.0012499999999944</v>
      </c>
      <c r="AB47" s="90">
        <v>3.3681521739130429</v>
      </c>
      <c r="AC47" s="89">
        <v>2.9611111111111104</v>
      </c>
      <c r="AD47" s="89">
        <v>4.1221052631578932</v>
      </c>
      <c r="AE47" s="90">
        <v>6.0511363636363633</v>
      </c>
      <c r="AF47" s="89">
        <v>6.0227272727272725</v>
      </c>
      <c r="AG47" s="89">
        <v>6.0795454545454541</v>
      </c>
      <c r="AH47" s="90">
        <v>8.0817210144927536</v>
      </c>
      <c r="AI47" s="89">
        <v>8.4782608695652169</v>
      </c>
      <c r="AJ47" s="89">
        <v>8.9673913043478262</v>
      </c>
      <c r="AK47" s="89">
        <v>7.4432558139534901</v>
      </c>
      <c r="AL47" s="89">
        <v>7.3340000000000041</v>
      </c>
      <c r="AM47" s="90">
        <v>4.0669565217391312</v>
      </c>
      <c r="AN47" s="89">
        <v>4.806046511627903</v>
      </c>
      <c r="AO47" s="89">
        <v>3.6666666666666665</v>
      </c>
      <c r="AP47" s="90">
        <v>5.3788636363636364</v>
      </c>
      <c r="AQ47" s="89">
        <v>5.446341463414635</v>
      </c>
      <c r="AR47" s="89">
        <v>5.4177499999999963</v>
      </c>
      <c r="AS47" s="91" t="s">
        <v>372</v>
      </c>
      <c r="AT47" s="89">
        <v>5.7581818181818125</v>
      </c>
      <c r="AU47" s="91" t="s">
        <v>372</v>
      </c>
      <c r="AV47" s="89">
        <v>3.4815555555555542</v>
      </c>
      <c r="AW47" s="89">
        <v>3.7682608695652156</v>
      </c>
      <c r="AX47" s="89">
        <v>6.9644444444444442</v>
      </c>
      <c r="AY47" s="89">
        <v>5.8338636363636338</v>
      </c>
      <c r="AZ47" s="7"/>
      <c r="BA47" s="7"/>
      <c r="BB47" s="7"/>
      <c r="BC47" s="7"/>
      <c r="BD47" s="7"/>
      <c r="BE47" s="7"/>
      <c r="BF47" s="7"/>
      <c r="BG47" s="7"/>
      <c r="BH47" s="7"/>
      <c r="BI47" s="7"/>
      <c r="BJ47" s="7"/>
      <c r="BK47" s="7"/>
      <c r="BL47" s="7"/>
      <c r="BM47" s="7"/>
      <c r="BN47" s="7"/>
      <c r="BO47" s="7"/>
      <c r="BP47" s="7"/>
      <c r="BQ47" s="7"/>
    </row>
    <row r="48" spans="2:69" x14ac:dyDescent="0.35">
      <c r="B48" s="123" t="s">
        <v>306</v>
      </c>
      <c r="C48" s="95">
        <v>8</v>
      </c>
      <c r="D48" s="88" t="s">
        <v>388</v>
      </c>
      <c r="E48" s="90">
        <v>5.2926315789473684</v>
      </c>
      <c r="F48" s="89">
        <v>6.492105263157895</v>
      </c>
      <c r="G48" s="89">
        <v>5.6858823529411762</v>
      </c>
      <c r="H48" s="89">
        <v>2.8578571428571431</v>
      </c>
      <c r="I48" s="90">
        <v>5.4490350877192988</v>
      </c>
      <c r="J48" s="89">
        <v>4.7047058823529406</v>
      </c>
      <c r="K48" s="89">
        <v>5.49</v>
      </c>
      <c r="L48" s="89">
        <v>4.0000000000000009</v>
      </c>
      <c r="M48" s="89">
        <v>7.6388888888888893</v>
      </c>
      <c r="N48" s="90">
        <v>6.4257017543859662</v>
      </c>
      <c r="O48" s="89">
        <v>6.9736842105263159</v>
      </c>
      <c r="P48" s="89">
        <v>7.3684210526315788</v>
      </c>
      <c r="Q48" s="89">
        <v>6.1122222222222229</v>
      </c>
      <c r="R48" s="89">
        <v>5.3947368421052628</v>
      </c>
      <c r="S48" s="90">
        <v>5.3926470588235302</v>
      </c>
      <c r="T48" s="89">
        <v>5.0976470588235294</v>
      </c>
      <c r="U48" s="89">
        <v>5.6262500000000006</v>
      </c>
      <c r="V48" s="90">
        <v>7.2589473684210546</v>
      </c>
      <c r="W48" s="89">
        <v>7.2552941176470593</v>
      </c>
      <c r="X48" s="89">
        <v>7.916666666666667</v>
      </c>
      <c r="Y48" s="90">
        <v>6.4047368421052644</v>
      </c>
      <c r="Z48" s="89">
        <v>6.4827777777777786</v>
      </c>
      <c r="AA48" s="89">
        <v>6.2758823529411769</v>
      </c>
      <c r="AB48" s="90">
        <v>3.2447368421052629</v>
      </c>
      <c r="AC48" s="89">
        <v>2.2794736842105259</v>
      </c>
      <c r="AD48" s="89">
        <v>5.110666666666666</v>
      </c>
      <c r="AE48" s="90">
        <v>6.4473684210526319</v>
      </c>
      <c r="AF48" s="89">
        <v>6.3157894736842106</v>
      </c>
      <c r="AG48" s="89">
        <v>6.5789473684210522</v>
      </c>
      <c r="AH48" s="90">
        <v>7.613771929824563</v>
      </c>
      <c r="AI48" s="89">
        <v>7.7631578947368425</v>
      </c>
      <c r="AJ48" s="89">
        <v>7.8947368421052628</v>
      </c>
      <c r="AK48" s="89">
        <v>7.4523529411764713</v>
      </c>
      <c r="AL48" s="89">
        <v>7.3689473684210522</v>
      </c>
      <c r="AM48" s="90">
        <v>4.2544736842105255</v>
      </c>
      <c r="AN48" s="89">
        <v>5.0982352941176474</v>
      </c>
      <c r="AO48" s="89">
        <v>3.9473684210526314</v>
      </c>
      <c r="AP48" s="90">
        <v>5.1755263157894751</v>
      </c>
      <c r="AQ48" s="89">
        <v>5.2929411764705874</v>
      </c>
      <c r="AR48" s="89">
        <v>5.371666666666667</v>
      </c>
      <c r="AS48" s="91" t="s">
        <v>372</v>
      </c>
      <c r="AT48" s="89">
        <v>5.6147368421052635</v>
      </c>
      <c r="AU48" s="91" t="s">
        <v>372</v>
      </c>
      <c r="AV48" s="89">
        <v>4.7373684210526319</v>
      </c>
      <c r="AW48" s="89">
        <v>3.5084210526315789</v>
      </c>
      <c r="AX48" s="89">
        <v>6.6673684210526316</v>
      </c>
      <c r="AY48" s="89">
        <v>5.7905263157894744</v>
      </c>
      <c r="AZ48" s="7"/>
      <c r="BA48" s="7"/>
      <c r="BB48" s="7"/>
      <c r="BC48" s="7"/>
      <c r="BD48" s="7"/>
      <c r="BE48" s="7"/>
      <c r="BF48" s="7"/>
      <c r="BG48" s="7"/>
      <c r="BH48" s="7"/>
      <c r="BI48" s="7"/>
      <c r="BJ48" s="7"/>
      <c r="BK48" s="7"/>
      <c r="BL48" s="7"/>
      <c r="BM48" s="7"/>
      <c r="BN48" s="7"/>
      <c r="BO48" s="7"/>
      <c r="BP48" s="7"/>
      <c r="BQ48" s="7"/>
    </row>
    <row r="49" spans="2:69" x14ac:dyDescent="0.35">
      <c r="B49" s="123" t="s">
        <v>306</v>
      </c>
      <c r="C49" s="95">
        <v>8</v>
      </c>
      <c r="D49" s="88" t="s">
        <v>389</v>
      </c>
      <c r="E49" s="90">
        <v>4.9788461538461544</v>
      </c>
      <c r="F49" s="89">
        <v>5.257307692307692</v>
      </c>
      <c r="G49" s="89">
        <v>4.743846153846154</v>
      </c>
      <c r="H49" s="89">
        <v>4.9327999999999994</v>
      </c>
      <c r="I49" s="90">
        <v>4.5967999999999991</v>
      </c>
      <c r="J49" s="89">
        <v>4.1658333333333326</v>
      </c>
      <c r="K49" s="89">
        <v>4.5459090909090909</v>
      </c>
      <c r="L49" s="89">
        <v>3.0655999999999994</v>
      </c>
      <c r="M49" s="89">
        <v>6.5</v>
      </c>
      <c r="N49" s="90">
        <v>7.0891025641025651</v>
      </c>
      <c r="O49" s="89">
        <v>7.2115384615384617</v>
      </c>
      <c r="P49" s="89">
        <v>7.9347826086956523</v>
      </c>
      <c r="Q49" s="89">
        <v>6.5351999999999979</v>
      </c>
      <c r="R49" s="89">
        <v>6.8269230769230766</v>
      </c>
      <c r="S49" s="90">
        <v>4.2658000000000005</v>
      </c>
      <c r="T49" s="89">
        <v>4.3041666666666663</v>
      </c>
      <c r="U49" s="89">
        <v>4.4441666666666668</v>
      </c>
      <c r="V49" s="90">
        <v>6.4834000000000014</v>
      </c>
      <c r="W49" s="89">
        <v>4.9336000000000002</v>
      </c>
      <c r="X49" s="89">
        <v>8.2291666666666661</v>
      </c>
      <c r="Y49" s="90">
        <v>5.6260416666666684</v>
      </c>
      <c r="Z49" s="89">
        <v>5.2783333333333333</v>
      </c>
      <c r="AA49" s="89">
        <v>5.9104545454545452</v>
      </c>
      <c r="AB49" s="90">
        <v>3.4598076923076917</v>
      </c>
      <c r="AC49" s="89">
        <v>3.4643999999999995</v>
      </c>
      <c r="AD49" s="89">
        <v>3.4773913043478255</v>
      </c>
      <c r="AE49" s="90">
        <v>5.677083333333333</v>
      </c>
      <c r="AF49" s="89">
        <v>5.729166666666667</v>
      </c>
      <c r="AG49" s="89">
        <v>5.625</v>
      </c>
      <c r="AH49" s="90">
        <v>8.4941346153846169</v>
      </c>
      <c r="AI49" s="89">
        <v>9.0384615384615383</v>
      </c>
      <c r="AJ49" s="89">
        <v>9.8076923076923084</v>
      </c>
      <c r="AK49" s="89">
        <v>7.601599999999995</v>
      </c>
      <c r="AL49" s="89">
        <v>7.3339999999999952</v>
      </c>
      <c r="AM49" s="90">
        <v>3.9261538461538446</v>
      </c>
      <c r="AN49" s="89">
        <v>4.6663999999999994</v>
      </c>
      <c r="AO49" s="89">
        <v>3.4</v>
      </c>
      <c r="AP49" s="90">
        <v>5.5556250000000018</v>
      </c>
      <c r="AQ49" s="89">
        <v>5.5065217391304344</v>
      </c>
      <c r="AR49" s="89">
        <v>5.5566666666666675</v>
      </c>
      <c r="AS49" s="91" t="s">
        <v>372</v>
      </c>
      <c r="AT49" s="89">
        <v>5.9729166666666655</v>
      </c>
      <c r="AU49" s="91" t="s">
        <v>372</v>
      </c>
      <c r="AV49" s="89">
        <v>2.5638461538461539</v>
      </c>
      <c r="AW49" s="89">
        <v>4.1030769230769231</v>
      </c>
      <c r="AX49" s="89">
        <v>7.3355999999999959</v>
      </c>
      <c r="AY49" s="89">
        <v>5.9724999999999993</v>
      </c>
      <c r="AZ49" s="7"/>
      <c r="BA49" s="7"/>
      <c r="BB49" s="7"/>
      <c r="BC49" s="7"/>
      <c r="BD49" s="7"/>
      <c r="BE49" s="7"/>
      <c r="BF49" s="7"/>
      <c r="BG49" s="7"/>
      <c r="BH49" s="7"/>
      <c r="BI49" s="7"/>
      <c r="BJ49" s="7"/>
      <c r="BK49" s="7"/>
      <c r="BL49" s="7"/>
      <c r="BM49" s="7"/>
      <c r="BN49" s="7"/>
      <c r="BO49" s="7"/>
      <c r="BP49" s="7"/>
      <c r="BQ49" s="7"/>
    </row>
    <row r="50" spans="2:69" x14ac:dyDescent="0.35">
      <c r="B50" s="123" t="s">
        <v>379</v>
      </c>
      <c r="C50" s="95">
        <v>8</v>
      </c>
      <c r="D50" s="88" t="s">
        <v>302</v>
      </c>
      <c r="E50" s="90">
        <v>4.9867658730158713</v>
      </c>
      <c r="F50" s="89">
        <v>5.555595238095246</v>
      </c>
      <c r="G50" s="89">
        <v>5.2262962962963053</v>
      </c>
      <c r="H50" s="89">
        <v>4.3039240506329151</v>
      </c>
      <c r="I50" s="90">
        <v>4.9609424603174608</v>
      </c>
      <c r="J50" s="89">
        <v>4.7081250000000061</v>
      </c>
      <c r="K50" s="89">
        <v>5.0212987012987096</v>
      </c>
      <c r="L50" s="89">
        <v>3.7252054794520562</v>
      </c>
      <c r="M50" s="89">
        <v>6.8987341772151902</v>
      </c>
      <c r="N50" s="90">
        <v>6.1162103174603191</v>
      </c>
      <c r="O50" s="89">
        <v>6.5178571428571432</v>
      </c>
      <c r="P50" s="89">
        <v>6.6875</v>
      </c>
      <c r="Q50" s="89">
        <v>5.8441975308642062</v>
      </c>
      <c r="R50" s="89">
        <v>5.6325301204819276</v>
      </c>
      <c r="S50" s="90">
        <v>5.2501874999999947</v>
      </c>
      <c r="T50" s="89">
        <v>5.0857692307692366</v>
      </c>
      <c r="U50" s="89">
        <v>5.6445333333333414</v>
      </c>
      <c r="V50" s="90">
        <v>6.7866250000000008</v>
      </c>
      <c r="W50" s="89">
        <v>6.5337333333333349</v>
      </c>
      <c r="X50" s="89">
        <v>7.2666666666666666</v>
      </c>
      <c r="Y50" s="90">
        <v>6.0845000000000038</v>
      </c>
      <c r="Z50" s="89">
        <v>6.5015000000000072</v>
      </c>
      <c r="AA50" s="89">
        <v>5.6586842105263226</v>
      </c>
      <c r="AB50" s="90">
        <v>4.8176219512195102</v>
      </c>
      <c r="AC50" s="89">
        <v>4.5573417721519016</v>
      </c>
      <c r="AD50" s="89">
        <v>5.3785333333333396</v>
      </c>
      <c r="AE50" s="90">
        <v>5.7098765432098766</v>
      </c>
      <c r="AF50" s="89">
        <v>5.84375</v>
      </c>
      <c r="AG50" s="89">
        <v>5.5864197530864201</v>
      </c>
      <c r="AH50" s="90">
        <v>7.4748809523809561</v>
      </c>
      <c r="AI50" s="89">
        <v>8.03125</v>
      </c>
      <c r="AJ50" s="89">
        <v>8.5975609756097562</v>
      </c>
      <c r="AK50" s="89">
        <v>6.9119512195121962</v>
      </c>
      <c r="AL50" s="89">
        <v>6.3828048780487832</v>
      </c>
      <c r="AM50" s="90">
        <v>5.609562499999992</v>
      </c>
      <c r="AN50" s="89">
        <v>5.6893333333333418</v>
      </c>
      <c r="AO50" s="89">
        <v>5.537974683544304</v>
      </c>
      <c r="AP50" s="90">
        <v>5.9744805194805197</v>
      </c>
      <c r="AQ50" s="89">
        <v>6.0892000000000017</v>
      </c>
      <c r="AR50" s="89">
        <v>6.1980281690140924</v>
      </c>
      <c r="AS50" s="91" t="s">
        <v>372</v>
      </c>
      <c r="AT50" s="89">
        <v>6.2402564102564195</v>
      </c>
      <c r="AU50" s="91" t="s">
        <v>372</v>
      </c>
      <c r="AV50" s="89">
        <v>5.391728395061735</v>
      </c>
      <c r="AW50" s="89">
        <v>5.309012345679017</v>
      </c>
      <c r="AX50" s="89">
        <v>6.8364556962025338</v>
      </c>
      <c r="AY50" s="89">
        <v>5.0417500000000057</v>
      </c>
      <c r="AZ50" s="7"/>
      <c r="BA50" s="7"/>
      <c r="BB50" s="7"/>
      <c r="BC50" s="7"/>
      <c r="BD50" s="7"/>
      <c r="BE50" s="7"/>
      <c r="BF50" s="7"/>
      <c r="BG50" s="7"/>
      <c r="BH50" s="7"/>
      <c r="BI50" s="7"/>
      <c r="BJ50" s="7"/>
      <c r="BK50" s="7"/>
      <c r="BL50" s="7"/>
      <c r="BM50" s="7"/>
      <c r="BN50" s="7"/>
      <c r="BO50" s="7"/>
      <c r="BP50" s="7"/>
      <c r="BQ50" s="7"/>
    </row>
    <row r="51" spans="2:69" x14ac:dyDescent="0.35">
      <c r="B51" s="123" t="s">
        <v>379</v>
      </c>
      <c r="C51" s="95">
        <v>8</v>
      </c>
      <c r="D51" s="88" t="s">
        <v>388</v>
      </c>
      <c r="E51" s="90">
        <v>4.7146396396396408</v>
      </c>
      <c r="F51" s="89">
        <v>5.2251351351351314</v>
      </c>
      <c r="G51" s="89">
        <v>4.814722222222219</v>
      </c>
      <c r="H51" s="89">
        <v>4.1666666666666652</v>
      </c>
      <c r="I51" s="90">
        <v>4.8681081081081086</v>
      </c>
      <c r="J51" s="89">
        <v>4.2588888888888876</v>
      </c>
      <c r="K51" s="89">
        <v>5.3533333333333299</v>
      </c>
      <c r="L51" s="89">
        <v>3.3318181818181811</v>
      </c>
      <c r="M51" s="89">
        <v>6.756756756756757</v>
      </c>
      <c r="N51" s="90">
        <v>6.2632432432432426</v>
      </c>
      <c r="O51" s="89">
        <v>6.5540540540540544</v>
      </c>
      <c r="P51" s="89">
        <v>6.9444444444444446</v>
      </c>
      <c r="Q51" s="89">
        <v>5.7662162162162112</v>
      </c>
      <c r="R51" s="89">
        <v>5.8783783783783781</v>
      </c>
      <c r="S51" s="90">
        <v>5.7408333333333346</v>
      </c>
      <c r="T51" s="89">
        <v>5.4288571428571393</v>
      </c>
      <c r="U51" s="89">
        <v>6.1905714285714248</v>
      </c>
      <c r="V51" s="90">
        <v>7.430833333333335</v>
      </c>
      <c r="W51" s="89">
        <v>6.6673529411764676</v>
      </c>
      <c r="X51" s="89">
        <v>8.0882352941176467</v>
      </c>
      <c r="Y51" s="90">
        <v>6.0485714285714254</v>
      </c>
      <c r="Z51" s="89">
        <v>6.4774285714285655</v>
      </c>
      <c r="AA51" s="89">
        <v>5.4551515151515124</v>
      </c>
      <c r="AB51" s="90">
        <v>5.0005555555555548</v>
      </c>
      <c r="AC51" s="89">
        <v>4.7622857142857118</v>
      </c>
      <c r="AD51" s="89">
        <v>5.2388571428571398</v>
      </c>
      <c r="AE51" s="90">
        <v>5.5902777777777777</v>
      </c>
      <c r="AF51" s="89">
        <v>5.9285714285714288</v>
      </c>
      <c r="AG51" s="89">
        <v>5.2777777777777777</v>
      </c>
      <c r="AH51" s="90">
        <v>7.7576126126126121</v>
      </c>
      <c r="AI51" s="89">
        <v>8.014705882352942</v>
      </c>
      <c r="AJ51" s="89">
        <v>9</v>
      </c>
      <c r="AK51" s="89">
        <v>7.1442857142857079</v>
      </c>
      <c r="AL51" s="89">
        <v>6.8577142857142839</v>
      </c>
      <c r="AM51" s="90">
        <v>6.1458333333333357</v>
      </c>
      <c r="AN51" s="89">
        <v>6.3636363636363633</v>
      </c>
      <c r="AO51" s="89">
        <v>5.9027777777777777</v>
      </c>
      <c r="AP51" s="90">
        <v>5.6665714285714293</v>
      </c>
      <c r="AQ51" s="89">
        <v>5.7572727272727278</v>
      </c>
      <c r="AR51" s="89">
        <v>5.8337499999999967</v>
      </c>
      <c r="AS51" s="91" t="s">
        <v>372</v>
      </c>
      <c r="AT51" s="89">
        <v>6.3819999999999943</v>
      </c>
      <c r="AU51" s="91" t="s">
        <v>372</v>
      </c>
      <c r="AV51" s="89">
        <v>4.816111111111109</v>
      </c>
      <c r="AW51" s="89">
        <v>5.0933333333333302</v>
      </c>
      <c r="AX51" s="89">
        <v>6.6679411764705829</v>
      </c>
      <c r="AY51" s="89">
        <v>4.6297222222222203</v>
      </c>
      <c r="AZ51" s="7"/>
      <c r="BA51" s="7"/>
      <c r="BB51" s="7"/>
      <c r="BC51" s="7"/>
      <c r="BD51" s="7"/>
      <c r="BE51" s="7"/>
      <c r="BF51" s="7"/>
      <c r="BG51" s="7"/>
      <c r="BH51" s="7"/>
      <c r="BI51" s="7"/>
      <c r="BJ51" s="7"/>
      <c r="BK51" s="7"/>
      <c r="BL51" s="7"/>
      <c r="BM51" s="7"/>
      <c r="BN51" s="7"/>
      <c r="BO51" s="7"/>
      <c r="BP51" s="7"/>
      <c r="BQ51" s="7"/>
    </row>
    <row r="52" spans="2:69" x14ac:dyDescent="0.35">
      <c r="B52" s="123" t="s">
        <v>379</v>
      </c>
      <c r="C52" s="95">
        <v>8</v>
      </c>
      <c r="D52" s="88" t="s">
        <v>389</v>
      </c>
      <c r="E52" s="90">
        <v>5.5558730158730167</v>
      </c>
      <c r="F52" s="89">
        <v>6.1909523809523792</v>
      </c>
      <c r="G52" s="89">
        <v>5.7726829268292628</v>
      </c>
      <c r="H52" s="89">
        <v>4.6343902439024358</v>
      </c>
      <c r="I52" s="90">
        <v>5.1631944444444446</v>
      </c>
      <c r="J52" s="89">
        <v>5.4167499999999951</v>
      </c>
      <c r="K52" s="89">
        <v>4.9997499999999961</v>
      </c>
      <c r="L52" s="89">
        <v>4.0759999999999987</v>
      </c>
      <c r="M52" s="89">
        <v>7.1052631578947372</v>
      </c>
      <c r="N52" s="90">
        <v>6.1989087301587293</v>
      </c>
      <c r="O52" s="89">
        <v>6.7261904761904763</v>
      </c>
      <c r="P52" s="89">
        <v>6.7948717948717947</v>
      </c>
      <c r="Q52" s="89">
        <v>5.9835897435897385</v>
      </c>
      <c r="R52" s="89">
        <v>5.6707317073170733</v>
      </c>
      <c r="S52" s="90">
        <v>4.8337500000000002</v>
      </c>
      <c r="T52" s="89">
        <v>4.8723076923076887</v>
      </c>
      <c r="U52" s="89">
        <v>5.0927777777777745</v>
      </c>
      <c r="V52" s="90">
        <v>6.3462820512820519</v>
      </c>
      <c r="W52" s="89">
        <v>6.3891666666666653</v>
      </c>
      <c r="X52" s="89">
        <v>6.6891891891891895</v>
      </c>
      <c r="Y52" s="90">
        <v>5.959749999999997</v>
      </c>
      <c r="Z52" s="89">
        <v>6.2517499999999941</v>
      </c>
      <c r="AA52" s="89">
        <v>5.7905263157894691</v>
      </c>
      <c r="AB52" s="90">
        <v>4.7973170731707331</v>
      </c>
      <c r="AC52" s="89">
        <v>4.6158974358974332</v>
      </c>
      <c r="AD52" s="89">
        <v>5.4636111111111072</v>
      </c>
      <c r="AE52" s="90">
        <v>5.84375</v>
      </c>
      <c r="AF52" s="89">
        <v>5.8125</v>
      </c>
      <c r="AG52" s="89">
        <v>5.875</v>
      </c>
      <c r="AH52" s="90">
        <v>7.5253174603174591</v>
      </c>
      <c r="AI52" s="89">
        <v>8.3536585365853657</v>
      </c>
      <c r="AJ52" s="89">
        <v>8.6904761904761898</v>
      </c>
      <c r="AK52" s="89">
        <v>6.90595238095238</v>
      </c>
      <c r="AL52" s="89">
        <v>6.2707142857142832</v>
      </c>
      <c r="AM52" s="90">
        <v>5.2712500000000011</v>
      </c>
      <c r="AN52" s="89">
        <v>5.3342499999999955</v>
      </c>
      <c r="AO52" s="89">
        <v>5.2564102564102564</v>
      </c>
      <c r="AP52" s="90">
        <v>6.3256410256410263</v>
      </c>
      <c r="AQ52" s="89">
        <v>6.4110256410256383</v>
      </c>
      <c r="AR52" s="89">
        <v>6.6677777777777738</v>
      </c>
      <c r="AS52" s="91" t="s">
        <v>372</v>
      </c>
      <c r="AT52" s="89">
        <v>6.3342499999999955</v>
      </c>
      <c r="AU52" s="91" t="s">
        <v>372</v>
      </c>
      <c r="AV52" s="89">
        <v>5.935365853658535</v>
      </c>
      <c r="AW52" s="89">
        <v>5.6912195121951212</v>
      </c>
      <c r="AX52" s="89">
        <v>6.9926829268292678</v>
      </c>
      <c r="AY52" s="89">
        <v>5.6667499999999995</v>
      </c>
      <c r="AZ52" s="7"/>
      <c r="BA52" s="7"/>
      <c r="BB52" s="7"/>
      <c r="BC52" s="7"/>
      <c r="BD52" s="7"/>
      <c r="BE52" s="7"/>
      <c r="BF52" s="7"/>
      <c r="BG52" s="7"/>
      <c r="BH52" s="7"/>
      <c r="BI52" s="7"/>
      <c r="BJ52" s="7"/>
      <c r="BK52" s="7"/>
      <c r="BL52" s="7"/>
      <c r="BM52" s="7"/>
      <c r="BN52" s="7"/>
      <c r="BO52" s="7"/>
      <c r="BP52" s="7"/>
      <c r="BQ52" s="7"/>
    </row>
    <row r="53" spans="2:69" x14ac:dyDescent="0.35">
      <c r="B53" s="123" t="s">
        <v>424</v>
      </c>
      <c r="C53" s="95">
        <v>8</v>
      </c>
      <c r="D53" s="88" t="s">
        <v>302</v>
      </c>
      <c r="E53" s="90">
        <v>3.6654761904761912</v>
      </c>
      <c r="F53" s="89">
        <v>3.8363636363636355</v>
      </c>
      <c r="G53" s="89">
        <v>3.9983333333333331</v>
      </c>
      <c r="H53" s="89">
        <v>3.125</v>
      </c>
      <c r="I53" s="90">
        <v>3.6707380952380952</v>
      </c>
      <c r="J53" s="89">
        <v>3.0290909090909084</v>
      </c>
      <c r="K53" s="89">
        <v>3.9387878787878785</v>
      </c>
      <c r="L53" s="89">
        <v>1.8391999999999999</v>
      </c>
      <c r="M53" s="89">
        <v>5.75</v>
      </c>
      <c r="N53" s="90">
        <v>5.0324264705882333</v>
      </c>
      <c r="O53" s="89">
        <v>5.6060606060606064</v>
      </c>
      <c r="P53" s="89">
        <v>5.6818181818181817</v>
      </c>
      <c r="Q53" s="89">
        <v>4.4433333333333325</v>
      </c>
      <c r="R53" s="89">
        <v>4.596774193548387</v>
      </c>
      <c r="S53" s="90">
        <v>4.5696774193548393</v>
      </c>
      <c r="T53" s="89">
        <v>3.7924137931034481</v>
      </c>
      <c r="U53" s="89">
        <v>5.4446666666666639</v>
      </c>
      <c r="V53" s="90">
        <v>4.241666666666668</v>
      </c>
      <c r="W53" s="89">
        <v>3.5539999999999998</v>
      </c>
      <c r="X53" s="89">
        <v>4.84375</v>
      </c>
      <c r="Y53" s="90">
        <v>5.668000000000001</v>
      </c>
      <c r="Z53" s="89">
        <v>5.3857692307692311</v>
      </c>
      <c r="AA53" s="89">
        <v>6.0507407407407392</v>
      </c>
      <c r="AB53" s="90">
        <v>3.0877941176470585</v>
      </c>
      <c r="AC53" s="89">
        <v>3.4342424242424241</v>
      </c>
      <c r="AD53" s="89">
        <v>2.7575862068965513</v>
      </c>
      <c r="AE53" s="90">
        <v>5.4296875</v>
      </c>
      <c r="AF53" s="89">
        <v>5.3125</v>
      </c>
      <c r="AG53" s="89">
        <v>5.416666666666667</v>
      </c>
      <c r="AH53" s="90">
        <v>6.4687373737373735</v>
      </c>
      <c r="AI53" s="89">
        <v>7.5</v>
      </c>
      <c r="AJ53" s="89">
        <v>7.890625</v>
      </c>
      <c r="AK53" s="89">
        <v>5.7776666666666632</v>
      </c>
      <c r="AL53" s="89">
        <v>4.8481818181818159</v>
      </c>
      <c r="AM53" s="90">
        <v>3.6829032258064505</v>
      </c>
      <c r="AN53" s="89">
        <v>3.6907142857142858</v>
      </c>
      <c r="AO53" s="89">
        <v>3.75</v>
      </c>
      <c r="AP53" s="90">
        <v>3.8014062500000003</v>
      </c>
      <c r="AQ53" s="89">
        <v>3.9578124999999997</v>
      </c>
      <c r="AR53" s="89">
        <v>3.4712499999999995</v>
      </c>
      <c r="AS53" s="91" t="s">
        <v>372</v>
      </c>
      <c r="AT53" s="89">
        <v>3.4345454545454546</v>
      </c>
      <c r="AU53" s="91" t="s">
        <v>372</v>
      </c>
      <c r="AV53" s="89">
        <v>4.5102941176470575</v>
      </c>
      <c r="AW53" s="89">
        <v>5.1530303030303006</v>
      </c>
      <c r="AX53" s="89">
        <v>5.4171874999999972</v>
      </c>
      <c r="AY53" s="89">
        <v>6.3451612903225767</v>
      </c>
      <c r="AZ53" s="7"/>
      <c r="BA53" s="7"/>
      <c r="BB53" s="7"/>
      <c r="BC53" s="7"/>
      <c r="BD53" s="7"/>
      <c r="BE53" s="7"/>
      <c r="BF53" s="7"/>
      <c r="BG53" s="7"/>
      <c r="BH53" s="7"/>
      <c r="BI53" s="7"/>
      <c r="BJ53" s="7"/>
      <c r="BK53" s="7"/>
      <c r="BL53" s="7"/>
      <c r="BM53" s="7"/>
      <c r="BN53" s="7"/>
      <c r="BO53" s="7"/>
      <c r="BP53" s="7"/>
      <c r="BQ53" s="7"/>
    </row>
    <row r="54" spans="2:69" x14ac:dyDescent="0.35">
      <c r="B54" s="123" t="s">
        <v>424</v>
      </c>
      <c r="C54" s="95">
        <v>8</v>
      </c>
      <c r="D54" s="88" t="s">
        <v>388</v>
      </c>
      <c r="E54" s="90">
        <v>3.0978070175438597</v>
      </c>
      <c r="F54" s="89">
        <v>3.1461111111111104</v>
      </c>
      <c r="G54" s="89">
        <v>3.5276470588235291</v>
      </c>
      <c r="H54" s="89">
        <v>2.3523529411764708</v>
      </c>
      <c r="I54" s="90">
        <v>3.4531578947368415</v>
      </c>
      <c r="J54" s="89">
        <v>2.2205555555555549</v>
      </c>
      <c r="K54" s="89">
        <v>3.5084210526315789</v>
      </c>
      <c r="L54" s="89">
        <v>1.48</v>
      </c>
      <c r="M54" s="89">
        <v>6.1764705882352944</v>
      </c>
      <c r="N54" s="90">
        <v>4.4440789473684212</v>
      </c>
      <c r="O54" s="89">
        <v>5.416666666666667</v>
      </c>
      <c r="P54" s="89">
        <v>4.8611111111111107</v>
      </c>
      <c r="Q54" s="89">
        <v>3.7759999999999994</v>
      </c>
      <c r="R54" s="89">
        <v>3.75</v>
      </c>
      <c r="S54" s="90">
        <v>4.5834375000000005</v>
      </c>
      <c r="T54" s="89">
        <v>3.8092857142857146</v>
      </c>
      <c r="U54" s="89">
        <v>5.556</v>
      </c>
      <c r="V54" s="90">
        <v>3.9113888888888884</v>
      </c>
      <c r="W54" s="89">
        <v>3.5282352941176467</v>
      </c>
      <c r="X54" s="89">
        <v>4.4117647058823533</v>
      </c>
      <c r="Y54" s="90">
        <v>5.5570000000000004</v>
      </c>
      <c r="Z54" s="89">
        <v>5.7590909090909097</v>
      </c>
      <c r="AA54" s="89">
        <v>5.5566666666666675</v>
      </c>
      <c r="AB54" s="90">
        <v>2.543421052631579</v>
      </c>
      <c r="AC54" s="89">
        <v>2.7777777777777781</v>
      </c>
      <c r="AD54" s="89">
        <v>2.2906249999999999</v>
      </c>
      <c r="AE54" s="90">
        <v>6.3235294117647056</v>
      </c>
      <c r="AF54" s="89">
        <v>5.882352941176471</v>
      </c>
      <c r="AG54" s="89">
        <v>6.666666666666667</v>
      </c>
      <c r="AH54" s="90">
        <v>6.4506018518518529</v>
      </c>
      <c r="AI54" s="89">
        <v>7.6388888888888893</v>
      </c>
      <c r="AJ54" s="89">
        <v>7.083333333333333</v>
      </c>
      <c r="AK54" s="89">
        <v>5.556</v>
      </c>
      <c r="AL54" s="89">
        <v>5.37</v>
      </c>
      <c r="AM54" s="90">
        <v>3.125</v>
      </c>
      <c r="AN54" s="89">
        <v>3.3335714285714291</v>
      </c>
      <c r="AO54" s="89">
        <v>3.0357142857142856</v>
      </c>
      <c r="AP54" s="90">
        <v>3.1364705882352939</v>
      </c>
      <c r="AQ54" s="89">
        <v>3.7252941176470586</v>
      </c>
      <c r="AR54" s="89">
        <v>2.6178571428571429</v>
      </c>
      <c r="AS54" s="91" t="s">
        <v>372</v>
      </c>
      <c r="AT54" s="89">
        <v>2.407777777777778</v>
      </c>
      <c r="AU54" s="91" t="s">
        <v>372</v>
      </c>
      <c r="AV54" s="89">
        <v>3.7038888888888888</v>
      </c>
      <c r="AW54" s="89">
        <v>3.922941176470589</v>
      </c>
      <c r="AX54" s="89">
        <v>3.3335294117647063</v>
      </c>
      <c r="AY54" s="89">
        <v>5.5566666666666675</v>
      </c>
      <c r="AZ54" s="7"/>
      <c r="BA54" s="7"/>
      <c r="BB54" s="7"/>
      <c r="BC54" s="7"/>
      <c r="BD54" s="7"/>
      <c r="BE54" s="7"/>
      <c r="BF54" s="7"/>
      <c r="BG54" s="7"/>
      <c r="BH54" s="7"/>
      <c r="BI54" s="7"/>
      <c r="BJ54" s="7"/>
      <c r="BK54" s="7"/>
      <c r="BL54" s="7"/>
      <c r="BM54" s="7"/>
      <c r="BN54" s="7"/>
      <c r="BO54" s="7"/>
      <c r="BP54" s="7"/>
      <c r="BQ54" s="7"/>
    </row>
    <row r="55" spans="2:69" x14ac:dyDescent="0.35">
      <c r="B55" s="123" t="s">
        <v>424</v>
      </c>
      <c r="C55" s="95">
        <v>8</v>
      </c>
      <c r="D55" s="88" t="s">
        <v>389</v>
      </c>
      <c r="E55" s="90">
        <v>4.3395833333333336</v>
      </c>
      <c r="F55" s="89">
        <v>4.6646666666666654</v>
      </c>
      <c r="G55" s="89">
        <v>4.6138461538461533</v>
      </c>
      <c r="H55" s="89">
        <v>4.0006666666666675</v>
      </c>
      <c r="I55" s="90">
        <v>3.9291145833333334</v>
      </c>
      <c r="J55" s="89">
        <v>3.9993333333333334</v>
      </c>
      <c r="K55" s="89">
        <v>4.5228571428571422</v>
      </c>
      <c r="L55" s="89">
        <v>2.0412500000000002</v>
      </c>
      <c r="M55" s="89">
        <v>5.1923076923076925</v>
      </c>
      <c r="N55" s="90">
        <v>5.7776666666666667</v>
      </c>
      <c r="O55" s="89">
        <v>5.833333333333333</v>
      </c>
      <c r="P55" s="89">
        <v>6.666666666666667</v>
      </c>
      <c r="Q55" s="89">
        <v>5.110666666666666</v>
      </c>
      <c r="R55" s="89">
        <v>5.5</v>
      </c>
      <c r="S55" s="90">
        <v>4.5550000000000006</v>
      </c>
      <c r="T55" s="89">
        <v>3.7766666666666664</v>
      </c>
      <c r="U55" s="89">
        <v>5.333333333333333</v>
      </c>
      <c r="V55" s="90">
        <v>4.6379999999999999</v>
      </c>
      <c r="W55" s="89">
        <v>3.5876923076923073</v>
      </c>
      <c r="X55" s="89">
        <v>5.333333333333333</v>
      </c>
      <c r="Y55" s="90">
        <v>5.7790000000000008</v>
      </c>
      <c r="Z55" s="89">
        <v>5.1120000000000001</v>
      </c>
      <c r="AA55" s="89">
        <v>6.6683333333333339</v>
      </c>
      <c r="AB55" s="90">
        <v>3.777333333333333</v>
      </c>
      <c r="AC55" s="89">
        <v>4.2220000000000004</v>
      </c>
      <c r="AD55" s="89">
        <v>3.3323076923076922</v>
      </c>
      <c r="AE55" s="90">
        <v>4.416666666666667</v>
      </c>
      <c r="AF55" s="89">
        <v>4.666666666666667</v>
      </c>
      <c r="AG55" s="89">
        <v>4.166666666666667</v>
      </c>
      <c r="AH55" s="90">
        <v>6.4904999999999999</v>
      </c>
      <c r="AI55" s="89">
        <v>7.333333333333333</v>
      </c>
      <c r="AJ55" s="89">
        <v>8.9285714285714288</v>
      </c>
      <c r="AK55" s="89">
        <v>5.9993333333333334</v>
      </c>
      <c r="AL55" s="89">
        <v>4.2219999999999995</v>
      </c>
      <c r="AM55" s="90">
        <v>4.2780000000000005</v>
      </c>
      <c r="AN55" s="89">
        <v>4.0478571428571435</v>
      </c>
      <c r="AO55" s="89">
        <v>4.583333333333333</v>
      </c>
      <c r="AP55" s="90">
        <v>4.5549999999999988</v>
      </c>
      <c r="AQ55" s="89">
        <v>4.2213333333333329</v>
      </c>
      <c r="AR55" s="89">
        <v>4.6660000000000004</v>
      </c>
      <c r="AS55" s="91" t="s">
        <v>372</v>
      </c>
      <c r="AT55" s="89">
        <v>4.666666666666667</v>
      </c>
      <c r="AU55" s="91" t="s">
        <v>372</v>
      </c>
      <c r="AV55" s="89">
        <v>5.4175000000000004</v>
      </c>
      <c r="AW55" s="89">
        <v>6.4600000000000009</v>
      </c>
      <c r="AX55" s="89">
        <v>7.7786666666666671</v>
      </c>
      <c r="AY55" s="89">
        <v>7.4369230769230779</v>
      </c>
      <c r="AZ55" s="7"/>
      <c r="BA55" s="7"/>
      <c r="BB55" s="7"/>
      <c r="BC55" s="7"/>
      <c r="BD55" s="7"/>
      <c r="BE55" s="7"/>
      <c r="BF55" s="7"/>
      <c r="BG55" s="7"/>
      <c r="BH55" s="7"/>
      <c r="BI55" s="7"/>
      <c r="BJ55" s="7"/>
      <c r="BK55" s="7"/>
      <c r="BL55" s="7"/>
      <c r="BM55" s="7"/>
      <c r="BN55" s="7"/>
      <c r="BO55" s="7"/>
      <c r="BP55" s="7"/>
      <c r="BQ55" s="7"/>
    </row>
    <row r="56" spans="2:69" x14ac:dyDescent="0.35">
      <c r="B56" s="123" t="s">
        <v>58</v>
      </c>
      <c r="C56" s="95">
        <v>8</v>
      </c>
      <c r="D56" s="88" t="s">
        <v>302</v>
      </c>
      <c r="E56" s="90">
        <v>4.7521282051282059</v>
      </c>
      <c r="F56" s="89">
        <v>5.3850769230769231</v>
      </c>
      <c r="G56" s="89">
        <v>4.8920967741935453</v>
      </c>
      <c r="H56" s="89">
        <v>3.7353448275862036</v>
      </c>
      <c r="I56" s="90">
        <v>4.3958712121212127</v>
      </c>
      <c r="J56" s="89">
        <v>3.7090322580645125</v>
      </c>
      <c r="K56" s="89">
        <v>4.4080645161290288</v>
      </c>
      <c r="L56" s="89">
        <v>2.2098333333333327</v>
      </c>
      <c r="M56" s="89">
        <v>7.056451612903226</v>
      </c>
      <c r="N56" s="90">
        <v>5.7861489898989902</v>
      </c>
      <c r="O56" s="89">
        <v>6.0769230769230766</v>
      </c>
      <c r="P56" s="89">
        <v>6.57258064516129</v>
      </c>
      <c r="Q56" s="89">
        <v>5.7077272727272748</v>
      </c>
      <c r="R56" s="89">
        <v>5.1190476190476186</v>
      </c>
      <c r="S56" s="90">
        <v>4.1394354838709644</v>
      </c>
      <c r="T56" s="89">
        <v>4.055333333333329</v>
      </c>
      <c r="U56" s="89">
        <v>4.194827586206892</v>
      </c>
      <c r="V56" s="90">
        <v>5.5727343749999934</v>
      </c>
      <c r="W56" s="89">
        <v>4.3165573770491799</v>
      </c>
      <c r="X56" s="89">
        <v>6.8650793650793647</v>
      </c>
      <c r="Y56" s="90">
        <v>6.3724193548387049</v>
      </c>
      <c r="Z56" s="89">
        <v>6.5590163934426258</v>
      </c>
      <c r="AA56" s="89">
        <v>6.1840322580645184</v>
      </c>
      <c r="AB56" s="90">
        <v>3.3581538461538458</v>
      </c>
      <c r="AC56" s="89">
        <v>3.0150793650793628</v>
      </c>
      <c r="AD56" s="89">
        <v>3.8499999999999961</v>
      </c>
      <c r="AE56" s="90">
        <v>5.8143939393939394</v>
      </c>
      <c r="AF56" s="89">
        <v>5.8712121212121211</v>
      </c>
      <c r="AG56" s="89">
        <v>5.78125</v>
      </c>
      <c r="AH56" s="90">
        <v>8.0808854166666642</v>
      </c>
      <c r="AI56" s="89">
        <v>9.057377049180328</v>
      </c>
      <c r="AJ56" s="89">
        <v>8.9516129032258061</v>
      </c>
      <c r="AK56" s="89">
        <v>7.605000000000004</v>
      </c>
      <c r="AL56" s="89">
        <v>6.8258730158730225</v>
      </c>
      <c r="AM56" s="90">
        <v>5.0686065573770502</v>
      </c>
      <c r="AN56" s="89">
        <v>5.4392982456140349</v>
      </c>
      <c r="AO56" s="89">
        <v>4.833333333333333</v>
      </c>
      <c r="AP56" s="90">
        <v>5.9048305084745802</v>
      </c>
      <c r="AQ56" s="89">
        <v>6.3284745762711925</v>
      </c>
      <c r="AR56" s="89">
        <v>5.5356603773584867</v>
      </c>
      <c r="AS56" s="91" t="s">
        <v>372</v>
      </c>
      <c r="AT56" s="89">
        <v>5.6291803278688537</v>
      </c>
      <c r="AU56" s="91" t="s">
        <v>372</v>
      </c>
      <c r="AV56" s="89">
        <v>3.988852459016389</v>
      </c>
      <c r="AW56" s="89">
        <v>4.3749999999999982</v>
      </c>
      <c r="AX56" s="89">
        <v>6.0224193548387142</v>
      </c>
      <c r="AY56" s="89">
        <v>6.9900000000000073</v>
      </c>
      <c r="AZ56" s="7"/>
      <c r="BA56" s="7"/>
      <c r="BB56" s="7"/>
      <c r="BC56" s="7"/>
      <c r="BD56" s="7"/>
      <c r="BE56" s="7"/>
      <c r="BF56" s="7"/>
      <c r="BG56" s="7"/>
      <c r="BH56" s="7"/>
      <c r="BI56" s="7"/>
      <c r="BJ56" s="7"/>
      <c r="BK56" s="7"/>
      <c r="BL56" s="7"/>
      <c r="BM56" s="7"/>
      <c r="BN56" s="7"/>
      <c r="BO56" s="7"/>
      <c r="BP56" s="7"/>
      <c r="BQ56" s="7"/>
    </row>
    <row r="57" spans="2:69" x14ac:dyDescent="0.35">
      <c r="B57" s="123" t="s">
        <v>58</v>
      </c>
      <c r="C57" s="95">
        <v>8</v>
      </c>
      <c r="D57" s="88" t="s">
        <v>388</v>
      </c>
      <c r="E57" s="90">
        <v>4.2220000000000013</v>
      </c>
      <c r="F57" s="89">
        <v>4.9332000000000003</v>
      </c>
      <c r="G57" s="89">
        <v>4.3991999999999996</v>
      </c>
      <c r="H57" s="89">
        <v>3.0304545454545457</v>
      </c>
      <c r="I57" s="90">
        <v>4.1629333333333332</v>
      </c>
      <c r="J57" s="89">
        <v>3.0549999999999997</v>
      </c>
      <c r="K57" s="89">
        <v>3.7665217391304338</v>
      </c>
      <c r="L57" s="89">
        <v>2.2199999999999993</v>
      </c>
      <c r="M57" s="89">
        <v>7.0652173913043477</v>
      </c>
      <c r="N57" s="90">
        <v>5.7141000000000011</v>
      </c>
      <c r="O57" s="89">
        <v>5.9</v>
      </c>
      <c r="P57" s="89">
        <v>6.4130434782608692</v>
      </c>
      <c r="Q57" s="89">
        <v>6.0007999999999981</v>
      </c>
      <c r="R57" s="89">
        <v>4.7727272727272725</v>
      </c>
      <c r="S57" s="90">
        <v>3.4714583333333331</v>
      </c>
      <c r="T57" s="89">
        <v>3.1873913043478255</v>
      </c>
      <c r="U57" s="89">
        <v>3.6104166666666662</v>
      </c>
      <c r="V57" s="90">
        <v>6.6668750000000019</v>
      </c>
      <c r="W57" s="89">
        <v>6.3640909090909084</v>
      </c>
      <c r="X57" s="89">
        <v>7.1875</v>
      </c>
      <c r="Y57" s="90">
        <v>5.6532608695652176</v>
      </c>
      <c r="Z57" s="89">
        <v>6.233478260869564</v>
      </c>
      <c r="AA57" s="89">
        <v>5.0730434782608702</v>
      </c>
      <c r="AB57" s="90">
        <v>2.9987999999999988</v>
      </c>
      <c r="AC57" s="89">
        <v>2.6379166666666665</v>
      </c>
      <c r="AD57" s="89">
        <v>3.3320833333333328</v>
      </c>
      <c r="AE57" s="90">
        <v>5.65</v>
      </c>
      <c r="AF57" s="89">
        <v>5.8</v>
      </c>
      <c r="AG57" s="89">
        <v>5.625</v>
      </c>
      <c r="AH57" s="90">
        <v>7.561041666666668</v>
      </c>
      <c r="AI57" s="89">
        <v>8.5416666666666661</v>
      </c>
      <c r="AJ57" s="89">
        <v>8.2291666666666661</v>
      </c>
      <c r="AK57" s="89">
        <v>6.9449999999999967</v>
      </c>
      <c r="AL57" s="89">
        <v>6.5283333333333315</v>
      </c>
      <c r="AM57" s="90">
        <v>5.0520833333333313</v>
      </c>
      <c r="AN57" s="89">
        <v>5.5073913043478262</v>
      </c>
      <c r="AO57" s="89">
        <v>4.5652173913043477</v>
      </c>
      <c r="AP57" s="90">
        <v>5.682045454545456</v>
      </c>
      <c r="AQ57" s="89">
        <v>6.212727272727272</v>
      </c>
      <c r="AR57" s="89">
        <v>5</v>
      </c>
      <c r="AS57" s="91" t="s">
        <v>372</v>
      </c>
      <c r="AT57" s="89">
        <v>4.7233333333333336</v>
      </c>
      <c r="AU57" s="91" t="s">
        <v>372</v>
      </c>
      <c r="AV57" s="89">
        <v>4.3482608695652178</v>
      </c>
      <c r="AW57" s="89">
        <v>3.3333333333333335</v>
      </c>
      <c r="AX57" s="89">
        <v>5.8341666666666656</v>
      </c>
      <c r="AY57" s="89">
        <v>6.8062499999999977</v>
      </c>
      <c r="AZ57" s="7"/>
      <c r="BA57" s="7"/>
      <c r="BB57" s="7"/>
      <c r="BC57" s="7"/>
      <c r="BD57" s="7"/>
      <c r="BE57" s="7"/>
      <c r="BF57" s="7"/>
      <c r="BG57" s="7"/>
      <c r="BH57" s="7"/>
      <c r="BI57" s="7"/>
      <c r="BJ57" s="7"/>
      <c r="BK57" s="7"/>
      <c r="BL57" s="7"/>
      <c r="BM57" s="7"/>
      <c r="BN57" s="7"/>
      <c r="BO57" s="7"/>
      <c r="BP57" s="7"/>
      <c r="BQ57" s="7"/>
    </row>
    <row r="58" spans="2:69" x14ac:dyDescent="0.35">
      <c r="B58" s="123" t="s">
        <v>58</v>
      </c>
      <c r="C58" s="95">
        <v>8</v>
      </c>
      <c r="D58" s="88" t="s">
        <v>389</v>
      </c>
      <c r="E58" s="90">
        <v>5.0427777777777774</v>
      </c>
      <c r="F58" s="89">
        <v>5.6417948717948674</v>
      </c>
      <c r="G58" s="89">
        <v>5.1849999999999969</v>
      </c>
      <c r="H58" s="89">
        <v>4.1661111111111104</v>
      </c>
      <c r="I58" s="90">
        <v>4.5598504273504252</v>
      </c>
      <c r="J58" s="89">
        <v>4.1435135135135122</v>
      </c>
      <c r="K58" s="89">
        <v>4.8247368421052599</v>
      </c>
      <c r="L58" s="89">
        <v>2.1613513513513509</v>
      </c>
      <c r="M58" s="89">
        <v>7.0512820512820511</v>
      </c>
      <c r="N58" s="90">
        <v>6.043611111111109</v>
      </c>
      <c r="O58" s="89">
        <v>6.2820512820512819</v>
      </c>
      <c r="P58" s="89">
        <v>6.7105263157894735</v>
      </c>
      <c r="Q58" s="89">
        <v>5.7271794871794821</v>
      </c>
      <c r="R58" s="89">
        <v>5.5128205128205128</v>
      </c>
      <c r="S58" s="90">
        <v>4.5945945945945939</v>
      </c>
      <c r="T58" s="89">
        <v>4.6299999999999981</v>
      </c>
      <c r="U58" s="89">
        <v>4.6460606060606038</v>
      </c>
      <c r="V58" s="90">
        <v>5.0325000000000033</v>
      </c>
      <c r="W58" s="89">
        <v>3.2424324324324321</v>
      </c>
      <c r="X58" s="89">
        <v>6.8243243243243246</v>
      </c>
      <c r="Y58" s="90">
        <v>7.073918918918916</v>
      </c>
      <c r="Z58" s="89">
        <v>7.0388888888888825</v>
      </c>
      <c r="AA58" s="89">
        <v>7.1189189189189133</v>
      </c>
      <c r="AB58" s="90">
        <v>3.6836842105263146</v>
      </c>
      <c r="AC58" s="89">
        <v>3.3327027027027025</v>
      </c>
      <c r="AD58" s="89">
        <v>4.2155882352941161</v>
      </c>
      <c r="AE58" s="90">
        <v>6.0897435897435894</v>
      </c>
      <c r="AF58" s="89">
        <v>6.0897435897435894</v>
      </c>
      <c r="AG58" s="89">
        <v>6.0526315789473681</v>
      </c>
      <c r="AH58" s="90">
        <v>8.4370940170940134</v>
      </c>
      <c r="AI58" s="89">
        <v>9.375</v>
      </c>
      <c r="AJ58" s="89">
        <v>9.3918918918918912</v>
      </c>
      <c r="AK58" s="89">
        <v>8.1207692307692323</v>
      </c>
      <c r="AL58" s="89">
        <v>7.1057894736842098</v>
      </c>
      <c r="AM58" s="90">
        <v>5.1394444444444449</v>
      </c>
      <c r="AN58" s="89">
        <v>5.4557575757575734</v>
      </c>
      <c r="AO58" s="89">
        <v>5.0694444444444446</v>
      </c>
      <c r="AP58" s="90">
        <v>6.1124999999999972</v>
      </c>
      <c r="AQ58" s="89">
        <v>6.4824999999999946</v>
      </c>
      <c r="AR58" s="89">
        <v>5.9393749999999965</v>
      </c>
      <c r="AS58" s="91" t="s">
        <v>372</v>
      </c>
      <c r="AT58" s="89">
        <v>6.2969444444444385</v>
      </c>
      <c r="AU58" s="91" t="s">
        <v>372</v>
      </c>
      <c r="AV58" s="89">
        <v>3.7832432432432421</v>
      </c>
      <c r="AW58" s="89">
        <v>5.1282051282051242</v>
      </c>
      <c r="AX58" s="89">
        <v>6.217297297297292</v>
      </c>
      <c r="AY58" s="89">
        <v>7.1060526315789465</v>
      </c>
      <c r="AZ58" s="7"/>
      <c r="BA58" s="7"/>
      <c r="BB58" s="7"/>
      <c r="BC58" s="7"/>
      <c r="BD58" s="7"/>
      <c r="BE58" s="7"/>
      <c r="BF58" s="7"/>
      <c r="BG58" s="7"/>
      <c r="BH58" s="7"/>
      <c r="BI58" s="7"/>
      <c r="BJ58" s="7"/>
      <c r="BK58" s="7"/>
      <c r="BL58" s="7"/>
      <c r="BM58" s="7"/>
      <c r="BN58" s="7"/>
      <c r="BO58" s="7"/>
      <c r="BP58" s="7"/>
      <c r="BQ58" s="7"/>
    </row>
    <row r="59" spans="2:69" x14ac:dyDescent="0.35">
      <c r="B59" s="123" t="s">
        <v>380</v>
      </c>
      <c r="C59" s="95">
        <v>8</v>
      </c>
      <c r="D59" s="88" t="s">
        <v>302</v>
      </c>
      <c r="E59" s="90">
        <v>5.1017276422764199</v>
      </c>
      <c r="F59" s="89">
        <v>5.4923899371068972</v>
      </c>
      <c r="G59" s="89">
        <v>5.492955974842749</v>
      </c>
      <c r="H59" s="89">
        <v>4.3509740259740237</v>
      </c>
      <c r="I59" s="90">
        <v>4.8344683026584887</v>
      </c>
      <c r="J59" s="89">
        <v>4.3796794871794811</v>
      </c>
      <c r="K59" s="89">
        <v>5.0994039735099195</v>
      </c>
      <c r="L59" s="89">
        <v>2.9214184397163176</v>
      </c>
      <c r="M59" s="89">
        <v>7.2861842105263159</v>
      </c>
      <c r="N59" s="90">
        <v>6.169042443064189</v>
      </c>
      <c r="O59" s="89">
        <v>6.5094339622641506</v>
      </c>
      <c r="P59" s="89">
        <v>6.9778481012658231</v>
      </c>
      <c r="Q59" s="89">
        <v>5.8338749999999795</v>
      </c>
      <c r="R59" s="89">
        <v>5.40625</v>
      </c>
      <c r="S59" s="90">
        <v>4.4263057324840807</v>
      </c>
      <c r="T59" s="89">
        <v>4.0404109589041095</v>
      </c>
      <c r="U59" s="89">
        <v>4.9424137931034418</v>
      </c>
      <c r="V59" s="90">
        <v>6.0847169811320745</v>
      </c>
      <c r="W59" s="89">
        <v>5.0540522875816922</v>
      </c>
      <c r="X59" s="89">
        <v>7.1052631578947372</v>
      </c>
      <c r="Y59" s="90">
        <v>5.606883116883111</v>
      </c>
      <c r="Z59" s="89">
        <v>5.4084615384615295</v>
      </c>
      <c r="AA59" s="89">
        <v>5.7315068493150578</v>
      </c>
      <c r="AB59" s="90">
        <v>4.1343269230769222</v>
      </c>
      <c r="AC59" s="89">
        <v>3.9688815789473653</v>
      </c>
      <c r="AD59" s="89">
        <v>4.525474452554743</v>
      </c>
      <c r="AE59" s="90">
        <v>4.7282608695652177</v>
      </c>
      <c r="AF59" s="89">
        <v>4.7204968944099379</v>
      </c>
      <c r="AG59" s="89">
        <v>4.7360248447204967</v>
      </c>
      <c r="AH59" s="90">
        <v>7.4212836438923473</v>
      </c>
      <c r="AI59" s="89">
        <v>7.6886792452830193</v>
      </c>
      <c r="AJ59" s="89">
        <v>8.6688311688311686</v>
      </c>
      <c r="AK59" s="89">
        <v>6.5390384615384542</v>
      </c>
      <c r="AL59" s="89">
        <v>6.9412658227848132</v>
      </c>
      <c r="AM59" s="90">
        <v>5.2282484076433251</v>
      </c>
      <c r="AN59" s="89">
        <v>5.422266666666653</v>
      </c>
      <c r="AO59" s="89">
        <v>5.1282051282051286</v>
      </c>
      <c r="AP59" s="90">
        <v>6.3894666666666664</v>
      </c>
      <c r="AQ59" s="89">
        <v>6.1392805755395621</v>
      </c>
      <c r="AR59" s="89">
        <v>6.7402173913043271</v>
      </c>
      <c r="AS59" s="91" t="s">
        <v>372</v>
      </c>
      <c r="AT59" s="89">
        <v>5.592763157894721</v>
      </c>
      <c r="AU59" s="91" t="s">
        <v>372</v>
      </c>
      <c r="AV59" s="89">
        <v>4.3573202614379047</v>
      </c>
      <c r="AW59" s="89">
        <v>5.1070512820512679</v>
      </c>
      <c r="AX59" s="89">
        <v>6.8395483870967677</v>
      </c>
      <c r="AY59" s="89">
        <v>6.7379577464788625</v>
      </c>
      <c r="AZ59" s="7"/>
      <c r="BA59" s="7"/>
      <c r="BB59" s="7"/>
      <c r="BC59" s="7"/>
      <c r="BD59" s="7"/>
      <c r="BE59" s="7"/>
      <c r="BF59" s="7"/>
      <c r="BG59" s="7"/>
      <c r="BH59" s="7"/>
      <c r="BI59" s="7"/>
      <c r="BJ59" s="7"/>
      <c r="BK59" s="7"/>
      <c r="BL59" s="7"/>
      <c r="BM59" s="7"/>
      <c r="BN59" s="7"/>
      <c r="BO59" s="7"/>
      <c r="BP59" s="7"/>
      <c r="BQ59" s="7"/>
    </row>
    <row r="60" spans="2:69" x14ac:dyDescent="0.35">
      <c r="B60" s="123" t="s">
        <v>380</v>
      </c>
      <c r="C60" s="95">
        <v>8</v>
      </c>
      <c r="D60" s="88" t="s">
        <v>388</v>
      </c>
      <c r="E60" s="90">
        <v>4.1892622950819645</v>
      </c>
      <c r="F60" s="89">
        <v>4.6189473684210496</v>
      </c>
      <c r="G60" s="89">
        <v>4.632711864406776</v>
      </c>
      <c r="H60" s="89">
        <v>3.6162711864406751</v>
      </c>
      <c r="I60" s="90">
        <v>4.1930464480874328</v>
      </c>
      <c r="J60" s="89">
        <v>3.8001754385964874</v>
      </c>
      <c r="K60" s="89">
        <v>4.0601818181818139</v>
      </c>
      <c r="L60" s="89">
        <v>2.2741176470588234</v>
      </c>
      <c r="M60" s="89">
        <v>7.1296296296296298</v>
      </c>
      <c r="N60" s="90">
        <v>5.4549305555555527</v>
      </c>
      <c r="O60" s="89">
        <v>5.9745762711864403</v>
      </c>
      <c r="P60" s="89">
        <v>6.3559322033898304</v>
      </c>
      <c r="Q60" s="89">
        <v>5.0003333333333302</v>
      </c>
      <c r="R60" s="89">
        <v>4.5338983050847457</v>
      </c>
      <c r="S60" s="90">
        <v>4.1660344827586187</v>
      </c>
      <c r="T60" s="89">
        <v>3.465799999999998</v>
      </c>
      <c r="U60" s="89">
        <v>4.848181818181815</v>
      </c>
      <c r="V60" s="90">
        <v>5.5901666666666632</v>
      </c>
      <c r="W60" s="89">
        <v>4.7698275862068984</v>
      </c>
      <c r="X60" s="89">
        <v>6.3636363636363633</v>
      </c>
      <c r="Y60" s="90">
        <v>4.8281034482758569</v>
      </c>
      <c r="Z60" s="89">
        <v>4.6301851851851801</v>
      </c>
      <c r="AA60" s="89">
        <v>4.7799999999999949</v>
      </c>
      <c r="AB60" s="90">
        <v>3.453909090909089</v>
      </c>
      <c r="AC60" s="89">
        <v>3.2696226415094323</v>
      </c>
      <c r="AD60" s="89">
        <v>3.7773333333333312</v>
      </c>
      <c r="AE60" s="90">
        <v>3.5416666666666665</v>
      </c>
      <c r="AF60" s="89">
        <v>3.625</v>
      </c>
      <c r="AG60" s="89">
        <v>3.4583333333333335</v>
      </c>
      <c r="AH60" s="90">
        <v>6.234689265536721</v>
      </c>
      <c r="AI60" s="89">
        <v>6.7672413793103452</v>
      </c>
      <c r="AJ60" s="89">
        <v>8.3333333333333339</v>
      </c>
      <c r="AK60" s="89">
        <v>5.1151724137931014</v>
      </c>
      <c r="AL60" s="89">
        <v>5.0875438596491236</v>
      </c>
      <c r="AM60" s="90">
        <v>3.9035964912280727</v>
      </c>
      <c r="AN60" s="89">
        <v>3.7038888888888861</v>
      </c>
      <c r="AO60" s="89">
        <v>4.1228070175438596</v>
      </c>
      <c r="AP60" s="90">
        <v>5.6178703703703716</v>
      </c>
      <c r="AQ60" s="89">
        <v>5.1332000000000004</v>
      </c>
      <c r="AR60" s="89">
        <v>6.2681999999999984</v>
      </c>
      <c r="AS60" s="91" t="s">
        <v>372</v>
      </c>
      <c r="AT60" s="89">
        <v>4.6153846153846114</v>
      </c>
      <c r="AU60" s="91" t="s">
        <v>372</v>
      </c>
      <c r="AV60" s="89">
        <v>4.9385185185185145</v>
      </c>
      <c r="AW60" s="89">
        <v>4.4440350877192962</v>
      </c>
      <c r="AX60" s="89">
        <v>6.0724999999999998</v>
      </c>
      <c r="AY60" s="89">
        <v>7.1909803921568667</v>
      </c>
      <c r="AZ60" s="7"/>
      <c r="BA60" s="7"/>
      <c r="BB60" s="7"/>
      <c r="BC60" s="7"/>
      <c r="BD60" s="7"/>
      <c r="BE60" s="7"/>
      <c r="BF60" s="7"/>
      <c r="BG60" s="7"/>
      <c r="BH60" s="7"/>
      <c r="BI60" s="7"/>
      <c r="BJ60" s="7"/>
      <c r="BK60" s="7"/>
      <c r="BL60" s="7"/>
      <c r="BM60" s="7"/>
      <c r="BN60" s="7"/>
      <c r="BO60" s="7"/>
      <c r="BP60" s="7"/>
      <c r="BQ60" s="7"/>
    </row>
    <row r="61" spans="2:69" x14ac:dyDescent="0.35">
      <c r="B61" s="123" t="s">
        <v>380</v>
      </c>
      <c r="C61" s="95">
        <v>8</v>
      </c>
      <c r="D61" s="88" t="s">
        <v>389</v>
      </c>
      <c r="E61" s="90">
        <v>5.684543859649124</v>
      </c>
      <c r="F61" s="89">
        <v>5.9930851063829804</v>
      </c>
      <c r="G61" s="89">
        <v>6.1295698924731195</v>
      </c>
      <c r="H61" s="89">
        <v>4.8867045454545526</v>
      </c>
      <c r="I61" s="90">
        <v>5.2392719298245636</v>
      </c>
      <c r="J61" s="89">
        <v>4.8545652173913139</v>
      </c>
      <c r="K61" s="89">
        <v>5.7682022471910175</v>
      </c>
      <c r="L61" s="89">
        <v>3.1698837209302329</v>
      </c>
      <c r="M61" s="89">
        <v>7.3626373626373622</v>
      </c>
      <c r="N61" s="90">
        <v>6.6166223404255353</v>
      </c>
      <c r="O61" s="89">
        <v>6.854838709677419</v>
      </c>
      <c r="P61" s="89">
        <v>7.4184782608695654</v>
      </c>
      <c r="Q61" s="89">
        <v>6.3448387096774175</v>
      </c>
      <c r="R61" s="89">
        <v>5.9042553191489358</v>
      </c>
      <c r="S61" s="90">
        <v>4.5418131868131866</v>
      </c>
      <c r="T61" s="89">
        <v>4.2796590909090968</v>
      </c>
      <c r="U61" s="89">
        <v>5.0001190476190533</v>
      </c>
      <c r="V61" s="90">
        <v>6.5474175824175918</v>
      </c>
      <c r="W61" s="89">
        <v>5.3635632183908024</v>
      </c>
      <c r="X61" s="89">
        <v>7.75</v>
      </c>
      <c r="Y61" s="90">
        <v>6.1564204545454606</v>
      </c>
      <c r="Z61" s="89">
        <v>6.0088888888888983</v>
      </c>
      <c r="AA61" s="89">
        <v>6.3151764705882405</v>
      </c>
      <c r="AB61" s="90">
        <v>4.5519354838709694</v>
      </c>
      <c r="AC61" s="89">
        <v>4.3589010989011063</v>
      </c>
      <c r="AD61" s="89">
        <v>4.9412941176470664</v>
      </c>
      <c r="AE61" s="90">
        <v>5.510752688172043</v>
      </c>
      <c r="AF61" s="89">
        <v>5.43010752688172</v>
      </c>
      <c r="AG61" s="89">
        <v>5.591397849462366</v>
      </c>
      <c r="AH61" s="90">
        <v>8.3432978723404343</v>
      </c>
      <c r="AI61" s="89">
        <v>8.387096774193548</v>
      </c>
      <c r="AJ61" s="89">
        <v>9.1304347826086953</v>
      </c>
      <c r="AK61" s="89">
        <v>7.5832967032966909</v>
      </c>
      <c r="AL61" s="89">
        <v>8.24430107526881</v>
      </c>
      <c r="AM61" s="90">
        <v>6.0687499999999996</v>
      </c>
      <c r="AN61" s="89">
        <v>6.5149999999999926</v>
      </c>
      <c r="AO61" s="89">
        <v>5.7692307692307692</v>
      </c>
      <c r="AP61" s="90">
        <v>7.02308988764044</v>
      </c>
      <c r="AQ61" s="89">
        <v>6.8703658536585337</v>
      </c>
      <c r="AR61" s="89">
        <v>7.2848148148148111</v>
      </c>
      <c r="AS61" s="91" t="s">
        <v>372</v>
      </c>
      <c r="AT61" s="89">
        <v>6.3417391304347861</v>
      </c>
      <c r="AU61" s="91" t="s">
        <v>372</v>
      </c>
      <c r="AV61" s="89">
        <v>4.1758241758241805</v>
      </c>
      <c r="AW61" s="89">
        <v>5.7149450549450602</v>
      </c>
      <c r="AX61" s="89">
        <v>7.3558695652173807</v>
      </c>
      <c r="AY61" s="89">
        <v>6.7466666666666644</v>
      </c>
      <c r="AZ61" s="7"/>
      <c r="BA61" s="7"/>
      <c r="BB61" s="7"/>
      <c r="BC61" s="7"/>
      <c r="BD61" s="7"/>
      <c r="BE61" s="7"/>
      <c r="BF61" s="7"/>
      <c r="BG61" s="7"/>
      <c r="BH61" s="7"/>
      <c r="BI61" s="7"/>
      <c r="BJ61" s="7"/>
      <c r="BK61" s="7"/>
      <c r="BL61" s="7"/>
      <c r="BM61" s="7"/>
      <c r="BN61" s="7"/>
      <c r="BO61" s="7"/>
      <c r="BP61" s="7"/>
      <c r="BQ61" s="7"/>
    </row>
    <row r="62" spans="2:69" x14ac:dyDescent="0.35">
      <c r="B62" s="123" t="s">
        <v>381</v>
      </c>
      <c r="C62" s="95">
        <v>8</v>
      </c>
      <c r="D62" s="88" t="s">
        <v>302</v>
      </c>
      <c r="E62" s="91" t="s">
        <v>372</v>
      </c>
      <c r="F62" s="124" t="s">
        <v>372</v>
      </c>
      <c r="G62" s="124" t="s">
        <v>372</v>
      </c>
      <c r="H62" s="124" t="s">
        <v>372</v>
      </c>
      <c r="I62" s="91" t="s">
        <v>372</v>
      </c>
      <c r="J62" s="124" t="s">
        <v>372</v>
      </c>
      <c r="K62" s="124" t="s">
        <v>372</v>
      </c>
      <c r="L62" s="124" t="s">
        <v>372</v>
      </c>
      <c r="M62" s="124" t="s">
        <v>372</v>
      </c>
      <c r="N62" s="91" t="s">
        <v>372</v>
      </c>
      <c r="O62" s="124" t="s">
        <v>372</v>
      </c>
      <c r="P62" s="124" t="s">
        <v>372</v>
      </c>
      <c r="Q62" s="124" t="s">
        <v>372</v>
      </c>
      <c r="R62" s="124" t="s">
        <v>372</v>
      </c>
      <c r="S62" s="91" t="s">
        <v>372</v>
      </c>
      <c r="T62" s="124" t="s">
        <v>372</v>
      </c>
      <c r="U62" s="124" t="s">
        <v>372</v>
      </c>
      <c r="V62" s="91" t="s">
        <v>372</v>
      </c>
      <c r="W62" s="124" t="s">
        <v>372</v>
      </c>
      <c r="X62" s="124" t="s">
        <v>372</v>
      </c>
      <c r="Y62" s="91" t="s">
        <v>372</v>
      </c>
      <c r="Z62" s="124" t="s">
        <v>372</v>
      </c>
      <c r="AA62" s="124" t="s">
        <v>372</v>
      </c>
      <c r="AB62" s="91" t="s">
        <v>372</v>
      </c>
      <c r="AC62" s="124" t="s">
        <v>372</v>
      </c>
      <c r="AD62" s="124" t="s">
        <v>372</v>
      </c>
      <c r="AE62" s="91" t="s">
        <v>372</v>
      </c>
      <c r="AF62" s="124" t="s">
        <v>372</v>
      </c>
      <c r="AG62" s="124" t="s">
        <v>372</v>
      </c>
      <c r="AH62" s="91" t="s">
        <v>372</v>
      </c>
      <c r="AI62" s="124" t="s">
        <v>372</v>
      </c>
      <c r="AJ62" s="124" t="s">
        <v>372</v>
      </c>
      <c r="AK62" s="124" t="s">
        <v>372</v>
      </c>
      <c r="AL62" s="124" t="s">
        <v>372</v>
      </c>
      <c r="AM62" s="91" t="s">
        <v>372</v>
      </c>
      <c r="AN62" s="124" t="s">
        <v>372</v>
      </c>
      <c r="AO62" s="124" t="s">
        <v>372</v>
      </c>
      <c r="AP62" s="91" t="s">
        <v>372</v>
      </c>
      <c r="AQ62" s="124" t="s">
        <v>372</v>
      </c>
      <c r="AR62" s="124" t="s">
        <v>372</v>
      </c>
      <c r="AS62" s="91" t="s">
        <v>372</v>
      </c>
      <c r="AT62" s="124" t="s">
        <v>372</v>
      </c>
      <c r="AU62" s="91" t="s">
        <v>372</v>
      </c>
      <c r="AV62" s="124" t="s">
        <v>372</v>
      </c>
      <c r="AW62" s="124" t="s">
        <v>372</v>
      </c>
      <c r="AX62" s="124" t="s">
        <v>372</v>
      </c>
      <c r="AY62" s="124" t="s">
        <v>372</v>
      </c>
      <c r="AZ62" s="7"/>
      <c r="BA62" s="7"/>
      <c r="BB62" s="7"/>
      <c r="BC62" s="7"/>
      <c r="BD62" s="7"/>
      <c r="BE62" s="7"/>
      <c r="BF62" s="7"/>
      <c r="BG62" s="7"/>
      <c r="BH62" s="7"/>
      <c r="BI62" s="7"/>
      <c r="BJ62" s="7"/>
      <c r="BK62" s="7"/>
      <c r="BL62" s="7"/>
      <c r="BM62" s="7"/>
      <c r="BN62" s="7"/>
      <c r="BO62" s="7"/>
      <c r="BP62" s="7"/>
      <c r="BQ62" s="7"/>
    </row>
    <row r="63" spans="2:69" x14ac:dyDescent="0.35">
      <c r="B63" s="123" t="s">
        <v>381</v>
      </c>
      <c r="C63" s="95">
        <v>8</v>
      </c>
      <c r="D63" s="88" t="s">
        <v>388</v>
      </c>
      <c r="E63" s="91" t="s">
        <v>372</v>
      </c>
      <c r="F63" s="124" t="s">
        <v>372</v>
      </c>
      <c r="G63" s="124" t="s">
        <v>372</v>
      </c>
      <c r="H63" s="124" t="s">
        <v>372</v>
      </c>
      <c r="I63" s="91" t="s">
        <v>372</v>
      </c>
      <c r="J63" s="124" t="s">
        <v>372</v>
      </c>
      <c r="K63" s="124" t="s">
        <v>372</v>
      </c>
      <c r="L63" s="124" t="s">
        <v>372</v>
      </c>
      <c r="M63" s="124" t="s">
        <v>372</v>
      </c>
      <c r="N63" s="91" t="s">
        <v>372</v>
      </c>
      <c r="O63" s="124" t="s">
        <v>372</v>
      </c>
      <c r="P63" s="124" t="s">
        <v>372</v>
      </c>
      <c r="Q63" s="124" t="s">
        <v>372</v>
      </c>
      <c r="R63" s="124" t="s">
        <v>372</v>
      </c>
      <c r="S63" s="91" t="s">
        <v>372</v>
      </c>
      <c r="T63" s="124" t="s">
        <v>372</v>
      </c>
      <c r="U63" s="124" t="s">
        <v>372</v>
      </c>
      <c r="V63" s="91" t="s">
        <v>372</v>
      </c>
      <c r="W63" s="124" t="s">
        <v>372</v>
      </c>
      <c r="X63" s="124" t="s">
        <v>372</v>
      </c>
      <c r="Y63" s="91" t="s">
        <v>372</v>
      </c>
      <c r="Z63" s="124" t="s">
        <v>372</v>
      </c>
      <c r="AA63" s="124" t="s">
        <v>372</v>
      </c>
      <c r="AB63" s="91" t="s">
        <v>372</v>
      </c>
      <c r="AC63" s="124" t="s">
        <v>372</v>
      </c>
      <c r="AD63" s="124" t="s">
        <v>372</v>
      </c>
      <c r="AE63" s="91" t="s">
        <v>372</v>
      </c>
      <c r="AF63" s="124" t="s">
        <v>372</v>
      </c>
      <c r="AG63" s="124" t="s">
        <v>372</v>
      </c>
      <c r="AH63" s="91" t="s">
        <v>372</v>
      </c>
      <c r="AI63" s="124" t="s">
        <v>372</v>
      </c>
      <c r="AJ63" s="124" t="s">
        <v>372</v>
      </c>
      <c r="AK63" s="124" t="s">
        <v>372</v>
      </c>
      <c r="AL63" s="124" t="s">
        <v>372</v>
      </c>
      <c r="AM63" s="91" t="s">
        <v>372</v>
      </c>
      <c r="AN63" s="124" t="s">
        <v>372</v>
      </c>
      <c r="AO63" s="124" t="s">
        <v>372</v>
      </c>
      <c r="AP63" s="91" t="s">
        <v>372</v>
      </c>
      <c r="AQ63" s="124" t="s">
        <v>372</v>
      </c>
      <c r="AR63" s="124" t="s">
        <v>372</v>
      </c>
      <c r="AS63" s="91" t="s">
        <v>372</v>
      </c>
      <c r="AT63" s="124" t="s">
        <v>372</v>
      </c>
      <c r="AU63" s="91" t="s">
        <v>372</v>
      </c>
      <c r="AV63" s="124" t="s">
        <v>372</v>
      </c>
      <c r="AW63" s="124" t="s">
        <v>372</v>
      </c>
      <c r="AX63" s="124" t="s">
        <v>372</v>
      </c>
      <c r="AY63" s="124" t="s">
        <v>372</v>
      </c>
      <c r="AZ63" s="7"/>
      <c r="BA63" s="7"/>
      <c r="BB63" s="7"/>
      <c r="BC63" s="7"/>
      <c r="BD63" s="7"/>
      <c r="BE63" s="7"/>
      <c r="BF63" s="7"/>
      <c r="BG63" s="7"/>
      <c r="BH63" s="7"/>
      <c r="BI63" s="7"/>
      <c r="BJ63" s="7"/>
      <c r="BK63" s="7"/>
      <c r="BL63" s="7"/>
      <c r="BM63" s="7"/>
      <c r="BN63" s="7"/>
      <c r="BO63" s="7"/>
      <c r="BP63" s="7"/>
      <c r="BQ63" s="7"/>
    </row>
    <row r="64" spans="2:69" x14ac:dyDescent="0.35">
      <c r="B64" s="123" t="s">
        <v>381</v>
      </c>
      <c r="C64" s="95">
        <v>8</v>
      </c>
      <c r="D64" s="88" t="s">
        <v>389</v>
      </c>
      <c r="E64" s="91" t="s">
        <v>372</v>
      </c>
      <c r="F64" s="124" t="s">
        <v>372</v>
      </c>
      <c r="G64" s="124" t="s">
        <v>372</v>
      </c>
      <c r="H64" s="124" t="s">
        <v>372</v>
      </c>
      <c r="I64" s="91" t="s">
        <v>372</v>
      </c>
      <c r="J64" s="124" t="s">
        <v>372</v>
      </c>
      <c r="K64" s="124" t="s">
        <v>372</v>
      </c>
      <c r="L64" s="124" t="s">
        <v>372</v>
      </c>
      <c r="M64" s="124" t="s">
        <v>372</v>
      </c>
      <c r="N64" s="91" t="s">
        <v>372</v>
      </c>
      <c r="O64" s="124" t="s">
        <v>372</v>
      </c>
      <c r="P64" s="124" t="s">
        <v>372</v>
      </c>
      <c r="Q64" s="124" t="s">
        <v>372</v>
      </c>
      <c r="R64" s="124" t="s">
        <v>372</v>
      </c>
      <c r="S64" s="91" t="s">
        <v>372</v>
      </c>
      <c r="T64" s="124" t="s">
        <v>372</v>
      </c>
      <c r="U64" s="124" t="s">
        <v>372</v>
      </c>
      <c r="V64" s="91" t="s">
        <v>372</v>
      </c>
      <c r="W64" s="124" t="s">
        <v>372</v>
      </c>
      <c r="X64" s="124" t="s">
        <v>372</v>
      </c>
      <c r="Y64" s="91" t="s">
        <v>372</v>
      </c>
      <c r="Z64" s="124" t="s">
        <v>372</v>
      </c>
      <c r="AA64" s="124" t="s">
        <v>372</v>
      </c>
      <c r="AB64" s="91" t="s">
        <v>372</v>
      </c>
      <c r="AC64" s="124" t="s">
        <v>372</v>
      </c>
      <c r="AD64" s="124" t="s">
        <v>372</v>
      </c>
      <c r="AE64" s="91" t="s">
        <v>372</v>
      </c>
      <c r="AF64" s="124" t="s">
        <v>372</v>
      </c>
      <c r="AG64" s="124" t="s">
        <v>372</v>
      </c>
      <c r="AH64" s="91" t="s">
        <v>372</v>
      </c>
      <c r="AI64" s="124" t="s">
        <v>372</v>
      </c>
      <c r="AJ64" s="124" t="s">
        <v>372</v>
      </c>
      <c r="AK64" s="124" t="s">
        <v>372</v>
      </c>
      <c r="AL64" s="124" t="s">
        <v>372</v>
      </c>
      <c r="AM64" s="91" t="s">
        <v>372</v>
      </c>
      <c r="AN64" s="124" t="s">
        <v>372</v>
      </c>
      <c r="AO64" s="124" t="s">
        <v>372</v>
      </c>
      <c r="AP64" s="91" t="s">
        <v>372</v>
      </c>
      <c r="AQ64" s="124" t="s">
        <v>372</v>
      </c>
      <c r="AR64" s="124" t="s">
        <v>372</v>
      </c>
      <c r="AS64" s="91" t="s">
        <v>372</v>
      </c>
      <c r="AT64" s="124" t="s">
        <v>372</v>
      </c>
      <c r="AU64" s="91" t="s">
        <v>372</v>
      </c>
      <c r="AV64" s="124" t="s">
        <v>372</v>
      </c>
      <c r="AW64" s="124" t="s">
        <v>372</v>
      </c>
      <c r="AX64" s="124" t="s">
        <v>372</v>
      </c>
      <c r="AY64" s="124" t="s">
        <v>372</v>
      </c>
      <c r="AZ64" s="7"/>
      <c r="BA64" s="7"/>
      <c r="BB64" s="7"/>
      <c r="BC64" s="7"/>
      <c r="BD64" s="7"/>
      <c r="BE64" s="7"/>
      <c r="BF64" s="7"/>
      <c r="BG64" s="7"/>
      <c r="BH64" s="7"/>
      <c r="BI64" s="7"/>
      <c r="BJ64" s="7"/>
      <c r="BK64" s="7"/>
      <c r="BL64" s="7"/>
      <c r="BM64" s="7"/>
      <c r="BN64" s="7"/>
      <c r="BO64" s="7"/>
      <c r="BP64" s="7"/>
      <c r="BQ64" s="7"/>
    </row>
    <row r="65" spans="51:51" x14ac:dyDescent="0.35">
      <c r="AY65" s="7"/>
    </row>
    <row r="66" spans="51:51" x14ac:dyDescent="0.35">
      <c r="AY66" s="7"/>
    </row>
    <row r="67" spans="51:51" x14ac:dyDescent="0.35">
      <c r="AY67" s="7"/>
    </row>
    <row r="68" spans="51:51" x14ac:dyDescent="0.35">
      <c r="AY68" s="7"/>
    </row>
    <row r="69" spans="51:51" x14ac:dyDescent="0.35">
      <c r="AY69" s="7"/>
    </row>
    <row r="70" spans="51:51" x14ac:dyDescent="0.35">
      <c r="AY70" s="7"/>
    </row>
    <row r="71" spans="51:51" x14ac:dyDescent="0.35">
      <c r="AY71" s="7"/>
    </row>
    <row r="72" spans="51:51" x14ac:dyDescent="0.35">
      <c r="AY72" s="7"/>
    </row>
    <row r="73" spans="51:51" x14ac:dyDescent="0.35">
      <c r="AY73" s="7"/>
    </row>
    <row r="74" spans="51:51" x14ac:dyDescent="0.35">
      <c r="AY74" s="7"/>
    </row>
    <row r="75" spans="51:51" x14ac:dyDescent="0.35">
      <c r="AY75" s="7"/>
    </row>
    <row r="76" spans="51:51" x14ac:dyDescent="0.35">
      <c r="AY76" s="7"/>
    </row>
    <row r="77" spans="51:51" x14ac:dyDescent="0.35">
      <c r="AY77" s="7"/>
    </row>
    <row r="78" spans="51:51" x14ac:dyDescent="0.35">
      <c r="AY78" s="7"/>
    </row>
    <row r="79" spans="51:51" x14ac:dyDescent="0.35">
      <c r="AY79" s="7"/>
    </row>
    <row r="80" spans="51:51" x14ac:dyDescent="0.35">
      <c r="AY80" s="7"/>
    </row>
    <row r="81" spans="51:51" x14ac:dyDescent="0.35">
      <c r="AY81" s="7"/>
    </row>
    <row r="82" spans="51:51" x14ac:dyDescent="0.35">
      <c r="AY82" s="7"/>
    </row>
    <row r="83" spans="51:51" x14ac:dyDescent="0.35">
      <c r="AY83" s="7"/>
    </row>
    <row r="84" spans="51:51" x14ac:dyDescent="0.35">
      <c r="AY84" s="7"/>
    </row>
    <row r="85" spans="51:51" x14ac:dyDescent="0.35">
      <c r="AY85" s="7"/>
    </row>
    <row r="86" spans="51:51" x14ac:dyDescent="0.35">
      <c r="AY86" s="7"/>
    </row>
    <row r="87" spans="51:51" x14ac:dyDescent="0.35">
      <c r="AY87" s="7"/>
    </row>
    <row r="88" spans="51:51" x14ac:dyDescent="0.35">
      <c r="AY88" s="7"/>
    </row>
    <row r="89" spans="51:51" x14ac:dyDescent="0.35">
      <c r="AY89" s="7"/>
    </row>
    <row r="90" spans="51:51" x14ac:dyDescent="0.35">
      <c r="AY90" s="7"/>
    </row>
    <row r="91" spans="51:51" x14ac:dyDescent="0.35">
      <c r="AY91" s="7"/>
    </row>
    <row r="92" spans="51:51" x14ac:dyDescent="0.35">
      <c r="AY92" s="7"/>
    </row>
    <row r="93" spans="51:51" x14ac:dyDescent="0.35">
      <c r="AY93" s="7"/>
    </row>
    <row r="94" spans="51:51" x14ac:dyDescent="0.35">
      <c r="AY94" s="7"/>
    </row>
    <row r="95" spans="51:51" x14ac:dyDescent="0.35">
      <c r="AY95" s="7"/>
    </row>
    <row r="96" spans="51:51" x14ac:dyDescent="0.35">
      <c r="AY96" s="7"/>
    </row>
    <row r="97" spans="51:51" x14ac:dyDescent="0.35">
      <c r="AY97" s="7"/>
    </row>
    <row r="98" spans="51:51" x14ac:dyDescent="0.35">
      <c r="AY98" s="7"/>
    </row>
    <row r="99" spans="51:51" x14ac:dyDescent="0.35">
      <c r="AY99" s="7"/>
    </row>
    <row r="100" spans="51:51" x14ac:dyDescent="0.35">
      <c r="AY100" s="7"/>
    </row>
    <row r="101" spans="51:51" x14ac:dyDescent="0.35">
      <c r="AY101" s="7"/>
    </row>
    <row r="102" spans="51:51" x14ac:dyDescent="0.35">
      <c r="AY102" s="7"/>
    </row>
    <row r="103" spans="51:51" x14ac:dyDescent="0.35">
      <c r="AY103" s="7"/>
    </row>
    <row r="104" spans="51:51" x14ac:dyDescent="0.35">
      <c r="AY104" s="7"/>
    </row>
    <row r="105" spans="51:51" x14ac:dyDescent="0.35">
      <c r="AY105" s="7"/>
    </row>
    <row r="106" spans="51:51" x14ac:dyDescent="0.35">
      <c r="AY106" s="7"/>
    </row>
    <row r="107" spans="51:51" x14ac:dyDescent="0.35">
      <c r="AY107" s="7"/>
    </row>
    <row r="108" spans="51:51" x14ac:dyDescent="0.35">
      <c r="AY108" s="7"/>
    </row>
    <row r="109" spans="51:51" x14ac:dyDescent="0.35">
      <c r="AY109" s="7"/>
    </row>
    <row r="110" spans="51:51" x14ac:dyDescent="0.35">
      <c r="AY110" s="7"/>
    </row>
    <row r="111" spans="51:51" x14ac:dyDescent="0.35">
      <c r="AY111" s="7"/>
    </row>
    <row r="112" spans="51:51" x14ac:dyDescent="0.35">
      <c r="AY112" s="7"/>
    </row>
    <row r="113" spans="51:51" x14ac:dyDescent="0.35">
      <c r="AY113" s="7"/>
    </row>
    <row r="114" spans="51:51" x14ac:dyDescent="0.35">
      <c r="AY114" s="7"/>
    </row>
    <row r="115" spans="51:51" x14ac:dyDescent="0.35">
      <c r="AY115" s="7"/>
    </row>
    <row r="116" spans="51:51" x14ac:dyDescent="0.35">
      <c r="AY116" s="7"/>
    </row>
    <row r="117" spans="51:51" x14ac:dyDescent="0.35">
      <c r="AY117" s="7"/>
    </row>
    <row r="118" spans="51:51" x14ac:dyDescent="0.35">
      <c r="AY118" s="7"/>
    </row>
    <row r="119" spans="51:51" x14ac:dyDescent="0.35">
      <c r="AY119" s="7"/>
    </row>
    <row r="120" spans="51:51" x14ac:dyDescent="0.35">
      <c r="AY120" s="7"/>
    </row>
    <row r="121" spans="51:51" x14ac:dyDescent="0.35">
      <c r="AY121" s="7"/>
    </row>
    <row r="122" spans="51:51" x14ac:dyDescent="0.35">
      <c r="AY122" s="7"/>
    </row>
    <row r="123" spans="51:51" x14ac:dyDescent="0.35">
      <c r="AY123" s="7"/>
    </row>
    <row r="124" spans="51:51" x14ac:dyDescent="0.35">
      <c r="AY124" s="7"/>
    </row>
    <row r="125" spans="51:51" x14ac:dyDescent="0.35">
      <c r="AY125" s="7"/>
    </row>
    <row r="126" spans="51:51" x14ac:dyDescent="0.35">
      <c r="AY126" s="7"/>
    </row>
    <row r="127" spans="51:51" x14ac:dyDescent="0.35">
      <c r="AY127" s="7"/>
    </row>
    <row r="128" spans="51:51" x14ac:dyDescent="0.35">
      <c r="AY128" s="7"/>
    </row>
    <row r="129" spans="51:51" x14ac:dyDescent="0.35">
      <c r="AY129" s="7"/>
    </row>
    <row r="130" spans="51:51" x14ac:dyDescent="0.35">
      <c r="AY130" s="7"/>
    </row>
    <row r="131" spans="51:51" x14ac:dyDescent="0.35">
      <c r="AY131" s="7"/>
    </row>
    <row r="132" spans="51:51" x14ac:dyDescent="0.35">
      <c r="AY132" s="7"/>
    </row>
    <row r="133" spans="51:51" x14ac:dyDescent="0.35">
      <c r="AY133" s="7"/>
    </row>
    <row r="134" spans="51:51" x14ac:dyDescent="0.35">
      <c r="AY134" s="7"/>
    </row>
    <row r="135" spans="51:51" x14ac:dyDescent="0.35">
      <c r="AY135" s="7"/>
    </row>
    <row r="136" spans="51:51" x14ac:dyDescent="0.35">
      <c r="AY136" s="7"/>
    </row>
    <row r="137" spans="51:51" x14ac:dyDescent="0.35">
      <c r="AY137" s="7"/>
    </row>
    <row r="138" spans="51:51" x14ac:dyDescent="0.35">
      <c r="AY138" s="7"/>
    </row>
    <row r="139" spans="51:51" x14ac:dyDescent="0.35">
      <c r="AY139" s="7"/>
    </row>
    <row r="140" spans="51:51" x14ac:dyDescent="0.35">
      <c r="AY140" s="7"/>
    </row>
    <row r="141" spans="51:51" x14ac:dyDescent="0.35">
      <c r="AY141" s="7"/>
    </row>
    <row r="142" spans="51:51" x14ac:dyDescent="0.35">
      <c r="AY142" s="7"/>
    </row>
    <row r="143" spans="51:51" x14ac:dyDescent="0.35">
      <c r="AY143" s="7"/>
    </row>
    <row r="144" spans="51:51" x14ac:dyDescent="0.35">
      <c r="AY144" s="7"/>
    </row>
    <row r="145" spans="51:51" x14ac:dyDescent="0.35">
      <c r="AY145" s="7"/>
    </row>
    <row r="146" spans="51:51" x14ac:dyDescent="0.35">
      <c r="AY146" s="7"/>
    </row>
    <row r="147" spans="51:51" x14ac:dyDescent="0.35">
      <c r="AY147" s="7"/>
    </row>
    <row r="148" spans="51:51" x14ac:dyDescent="0.35">
      <c r="AY148" s="7"/>
    </row>
    <row r="149" spans="51:51" x14ac:dyDescent="0.35">
      <c r="AY149" s="7"/>
    </row>
    <row r="150" spans="51:51" x14ac:dyDescent="0.35">
      <c r="AY150" s="7"/>
    </row>
    <row r="151" spans="51:51" x14ac:dyDescent="0.35">
      <c r="AY151" s="7"/>
    </row>
    <row r="152" spans="51:51" x14ac:dyDescent="0.35">
      <c r="AY152" s="7"/>
    </row>
    <row r="153" spans="51:51" x14ac:dyDescent="0.35">
      <c r="AY153" s="7"/>
    </row>
    <row r="154" spans="51:51" x14ac:dyDescent="0.35">
      <c r="AY154" s="7"/>
    </row>
    <row r="155" spans="51:51" x14ac:dyDescent="0.35">
      <c r="AY155" s="7"/>
    </row>
    <row r="156" spans="51:51" x14ac:dyDescent="0.35">
      <c r="AY156" s="7"/>
    </row>
    <row r="157" spans="51:51" x14ac:dyDescent="0.35">
      <c r="AY157" s="7"/>
    </row>
    <row r="158" spans="51:51" x14ac:dyDescent="0.35">
      <c r="AY158" s="7"/>
    </row>
    <row r="159" spans="51:51" x14ac:dyDescent="0.35">
      <c r="AY159" s="7"/>
    </row>
    <row r="160" spans="51:51" x14ac:dyDescent="0.35">
      <c r="AY160" s="7"/>
    </row>
    <row r="161" spans="51:51" x14ac:dyDescent="0.35">
      <c r="AY161" s="7"/>
    </row>
    <row r="162" spans="51:51" x14ac:dyDescent="0.35">
      <c r="AY162" s="7"/>
    </row>
    <row r="163" spans="51:51" x14ac:dyDescent="0.35">
      <c r="AY163" s="7"/>
    </row>
    <row r="164" spans="51:51" x14ac:dyDescent="0.35">
      <c r="AY164" s="7"/>
    </row>
    <row r="165" spans="51:51" x14ac:dyDescent="0.35">
      <c r="AY165" s="7"/>
    </row>
    <row r="166" spans="51:51" x14ac:dyDescent="0.35">
      <c r="AY166" s="7"/>
    </row>
    <row r="167" spans="51:51" x14ac:dyDescent="0.35">
      <c r="AY167" s="7"/>
    </row>
    <row r="168" spans="51:51" x14ac:dyDescent="0.35">
      <c r="AY168" s="7"/>
    </row>
    <row r="169" spans="51:51" x14ac:dyDescent="0.35">
      <c r="AY169" s="7"/>
    </row>
    <row r="170" spans="51:51" x14ac:dyDescent="0.35">
      <c r="AY170" s="7"/>
    </row>
    <row r="171" spans="51:51" x14ac:dyDescent="0.35">
      <c r="AY171" s="7"/>
    </row>
    <row r="172" spans="51:51" x14ac:dyDescent="0.35">
      <c r="AY172" s="7"/>
    </row>
    <row r="173" spans="51:51" x14ac:dyDescent="0.35">
      <c r="AY173" s="7"/>
    </row>
    <row r="174" spans="51:51" x14ac:dyDescent="0.35">
      <c r="AY174" s="7"/>
    </row>
    <row r="175" spans="51:51" x14ac:dyDescent="0.35">
      <c r="AY175" s="7"/>
    </row>
    <row r="176" spans="51:51" x14ac:dyDescent="0.35">
      <c r="AY176" s="7"/>
    </row>
    <row r="177" spans="51:51" x14ac:dyDescent="0.35">
      <c r="AY177" s="7"/>
    </row>
    <row r="178" spans="51:51" x14ac:dyDescent="0.35">
      <c r="AY178" s="7"/>
    </row>
    <row r="179" spans="51:51" x14ac:dyDescent="0.35">
      <c r="AY179" s="7"/>
    </row>
    <row r="180" spans="51:51" x14ac:dyDescent="0.35">
      <c r="AY180" s="7"/>
    </row>
    <row r="181" spans="51:51" x14ac:dyDescent="0.35">
      <c r="AY181" s="7"/>
    </row>
    <row r="182" spans="51:51" x14ac:dyDescent="0.35">
      <c r="AY182" s="7"/>
    </row>
    <row r="183" spans="51:51" x14ac:dyDescent="0.35">
      <c r="AY183" s="7"/>
    </row>
    <row r="184" spans="51:51" x14ac:dyDescent="0.35">
      <c r="AY184" s="7"/>
    </row>
    <row r="185" spans="51:51" x14ac:dyDescent="0.35">
      <c r="AY185" s="7"/>
    </row>
    <row r="186" spans="51:51" x14ac:dyDescent="0.35">
      <c r="AY186" s="7"/>
    </row>
    <row r="187" spans="51:51" x14ac:dyDescent="0.35">
      <c r="AY187" s="7"/>
    </row>
    <row r="188" spans="51:51" x14ac:dyDescent="0.35">
      <c r="AY188" s="7"/>
    </row>
    <row r="189" spans="51:51" x14ac:dyDescent="0.35">
      <c r="AY189" s="7"/>
    </row>
    <row r="190" spans="51:51" x14ac:dyDescent="0.35">
      <c r="AY190" s="7"/>
    </row>
    <row r="191" spans="51:51" x14ac:dyDescent="0.35">
      <c r="AY191" s="7"/>
    </row>
    <row r="192" spans="51:51" x14ac:dyDescent="0.35">
      <c r="AY192" s="7"/>
    </row>
    <row r="193" spans="51:51" x14ac:dyDescent="0.35">
      <c r="AY193" s="7"/>
    </row>
    <row r="194" spans="51:51" x14ac:dyDescent="0.35">
      <c r="AY194" s="7"/>
    </row>
    <row r="195" spans="51:51" x14ac:dyDescent="0.35">
      <c r="AY195" s="7"/>
    </row>
    <row r="196" spans="51:51" x14ac:dyDescent="0.35">
      <c r="AY196" s="7"/>
    </row>
    <row r="197" spans="51:51" x14ac:dyDescent="0.35">
      <c r="AY197" s="7"/>
    </row>
    <row r="198" spans="51:51" x14ac:dyDescent="0.35">
      <c r="AY198" s="7"/>
    </row>
    <row r="199" spans="51:51" x14ac:dyDescent="0.35">
      <c r="AY199" s="7"/>
    </row>
    <row r="200" spans="51:51" x14ac:dyDescent="0.35">
      <c r="AY200" s="7"/>
    </row>
    <row r="201" spans="51:51" x14ac:dyDescent="0.35">
      <c r="AY201" s="7"/>
    </row>
    <row r="202" spans="51:51" x14ac:dyDescent="0.35">
      <c r="AY202" s="7"/>
    </row>
    <row r="203" spans="51:51" x14ac:dyDescent="0.35">
      <c r="AY203" s="7"/>
    </row>
    <row r="204" spans="51:51" x14ac:dyDescent="0.35">
      <c r="AY204" s="7"/>
    </row>
    <row r="205" spans="51:51" x14ac:dyDescent="0.35">
      <c r="AY205" s="7"/>
    </row>
    <row r="206" spans="51:51" x14ac:dyDescent="0.35">
      <c r="AY206" s="7"/>
    </row>
    <row r="207" spans="51:51" x14ac:dyDescent="0.35">
      <c r="AY207" s="7"/>
    </row>
    <row r="208" spans="51:51" x14ac:dyDescent="0.35">
      <c r="AY208" s="7"/>
    </row>
    <row r="209" spans="51:51" x14ac:dyDescent="0.35">
      <c r="AY209" s="7"/>
    </row>
    <row r="210" spans="51:51" x14ac:dyDescent="0.35">
      <c r="AY210" s="7"/>
    </row>
    <row r="211" spans="51:51" x14ac:dyDescent="0.35">
      <c r="AY211" s="7"/>
    </row>
    <row r="212" spans="51:51" x14ac:dyDescent="0.35">
      <c r="AY212" s="7"/>
    </row>
    <row r="213" spans="51:51" x14ac:dyDescent="0.35">
      <c r="AY213" s="7"/>
    </row>
    <row r="214" spans="51:51" x14ac:dyDescent="0.35">
      <c r="AY214" s="7"/>
    </row>
    <row r="215" spans="51:51" x14ac:dyDescent="0.35">
      <c r="AY215" s="7"/>
    </row>
    <row r="216" spans="51:51" x14ac:dyDescent="0.35">
      <c r="AY216" s="7"/>
    </row>
    <row r="217" spans="51:51" x14ac:dyDescent="0.35">
      <c r="AY217" s="7"/>
    </row>
    <row r="218" spans="51:51" x14ac:dyDescent="0.35">
      <c r="AY218" s="7"/>
    </row>
    <row r="219" spans="51:51" x14ac:dyDescent="0.35">
      <c r="AY219" s="7"/>
    </row>
    <row r="220" spans="51:51" x14ac:dyDescent="0.35">
      <c r="AY220" s="7"/>
    </row>
    <row r="221" spans="51:51" x14ac:dyDescent="0.35">
      <c r="AY221" s="7"/>
    </row>
    <row r="222" spans="51:51" x14ac:dyDescent="0.35">
      <c r="AY222" s="7"/>
    </row>
    <row r="223" spans="51:51" x14ac:dyDescent="0.35">
      <c r="AY223" s="7"/>
    </row>
    <row r="224" spans="51:51" x14ac:dyDescent="0.35">
      <c r="AY224" s="7"/>
    </row>
    <row r="225" spans="51:51" x14ac:dyDescent="0.35">
      <c r="AY225" s="7"/>
    </row>
    <row r="226" spans="51:51" x14ac:dyDescent="0.35">
      <c r="AY226" s="7"/>
    </row>
    <row r="227" spans="51:51" x14ac:dyDescent="0.35">
      <c r="AY227" s="7"/>
    </row>
    <row r="228" spans="51:51" x14ac:dyDescent="0.35">
      <c r="AY228" s="7"/>
    </row>
    <row r="229" spans="51:51" x14ac:dyDescent="0.35">
      <c r="AY229" s="7"/>
    </row>
    <row r="230" spans="51:51" x14ac:dyDescent="0.35">
      <c r="AY230" s="7"/>
    </row>
    <row r="231" spans="51:51" x14ac:dyDescent="0.35">
      <c r="AY231" s="7"/>
    </row>
    <row r="232" spans="51:51" x14ac:dyDescent="0.35">
      <c r="AY232" s="7"/>
    </row>
    <row r="233" spans="51:51" x14ac:dyDescent="0.35">
      <c r="AY233" s="7"/>
    </row>
    <row r="234" spans="51:51" x14ac:dyDescent="0.35">
      <c r="AY234" s="7"/>
    </row>
    <row r="235" spans="51:51" x14ac:dyDescent="0.35">
      <c r="AY235" s="7"/>
    </row>
    <row r="236" spans="51:51" x14ac:dyDescent="0.35">
      <c r="AY236" s="7"/>
    </row>
    <row r="237" spans="51:51" x14ac:dyDescent="0.35">
      <c r="AY237" s="7"/>
    </row>
    <row r="238" spans="51:51" x14ac:dyDescent="0.35">
      <c r="AY238" s="7"/>
    </row>
    <row r="239" spans="51:51" x14ac:dyDescent="0.35">
      <c r="AY239" s="7"/>
    </row>
    <row r="240" spans="51:51" x14ac:dyDescent="0.35">
      <c r="AY240" s="7"/>
    </row>
    <row r="241" spans="51:51" x14ac:dyDescent="0.35">
      <c r="AY241" s="7"/>
    </row>
    <row r="242" spans="51:51" x14ac:dyDescent="0.35">
      <c r="AY242" s="7"/>
    </row>
    <row r="243" spans="51:51" x14ac:dyDescent="0.35">
      <c r="AY243" s="7"/>
    </row>
    <row r="244" spans="51:51" x14ac:dyDescent="0.35">
      <c r="AY244" s="7"/>
    </row>
    <row r="245" spans="51:51" x14ac:dyDescent="0.35">
      <c r="AY245" s="7"/>
    </row>
    <row r="246" spans="51:51" x14ac:dyDescent="0.35">
      <c r="AY246" s="7"/>
    </row>
    <row r="247" spans="51:51" x14ac:dyDescent="0.35">
      <c r="AY247" s="7"/>
    </row>
    <row r="248" spans="51:51" x14ac:dyDescent="0.35">
      <c r="AY248" s="7"/>
    </row>
    <row r="249" spans="51:51" x14ac:dyDescent="0.35">
      <c r="AY249" s="7"/>
    </row>
    <row r="250" spans="51:51" x14ac:dyDescent="0.35">
      <c r="AY250" s="7"/>
    </row>
    <row r="251" spans="51:51" x14ac:dyDescent="0.35">
      <c r="AY251" s="7"/>
    </row>
    <row r="252" spans="51:51" x14ac:dyDescent="0.35">
      <c r="AY252" s="7"/>
    </row>
    <row r="253" spans="51:51" x14ac:dyDescent="0.35">
      <c r="AY253" s="7"/>
    </row>
    <row r="254" spans="51:51" x14ac:dyDescent="0.35">
      <c r="AY254" s="7"/>
    </row>
    <row r="255" spans="51:51" x14ac:dyDescent="0.35">
      <c r="AY255" s="7"/>
    </row>
    <row r="256" spans="51:51" x14ac:dyDescent="0.35">
      <c r="AY256" s="7"/>
    </row>
    <row r="257" spans="51:51" x14ac:dyDescent="0.35">
      <c r="AY257" s="7"/>
    </row>
    <row r="258" spans="51:51" x14ac:dyDescent="0.35">
      <c r="AY258" s="7"/>
    </row>
    <row r="259" spans="51:51" x14ac:dyDescent="0.35">
      <c r="AY259" s="7"/>
    </row>
    <row r="260" spans="51:51" x14ac:dyDescent="0.35">
      <c r="AY260" s="7"/>
    </row>
    <row r="261" spans="51:51" x14ac:dyDescent="0.35">
      <c r="AY261" s="7"/>
    </row>
    <row r="262" spans="51:51" x14ac:dyDescent="0.35">
      <c r="AY262" s="7"/>
    </row>
    <row r="263" spans="51:51" x14ac:dyDescent="0.35">
      <c r="AY263" s="7"/>
    </row>
    <row r="264" spans="51:51" x14ac:dyDescent="0.35">
      <c r="AY264" s="7"/>
    </row>
    <row r="265" spans="51:51" x14ac:dyDescent="0.35">
      <c r="AY265" s="7"/>
    </row>
    <row r="266" spans="51:51" x14ac:dyDescent="0.35">
      <c r="AY266" s="7"/>
    </row>
    <row r="267" spans="51:51" x14ac:dyDescent="0.35">
      <c r="AY267" s="7"/>
    </row>
    <row r="268" spans="51:51" x14ac:dyDescent="0.35">
      <c r="AY268" s="7"/>
    </row>
    <row r="269" spans="51:51" x14ac:dyDescent="0.35">
      <c r="AY269" s="7"/>
    </row>
    <row r="270" spans="51:51" x14ac:dyDescent="0.35">
      <c r="AY270" s="7"/>
    </row>
    <row r="271" spans="51:51" x14ac:dyDescent="0.35">
      <c r="AY271" s="7"/>
    </row>
    <row r="272" spans="51:51" x14ac:dyDescent="0.35">
      <c r="AY272" s="7"/>
    </row>
    <row r="273" spans="51:51" x14ac:dyDescent="0.35">
      <c r="AY273" s="7"/>
    </row>
    <row r="274" spans="51:51" x14ac:dyDescent="0.35">
      <c r="AY274" s="7"/>
    </row>
    <row r="275" spans="51:51" x14ac:dyDescent="0.35">
      <c r="AY275" s="7"/>
    </row>
    <row r="276" spans="51:51" x14ac:dyDescent="0.35">
      <c r="AY276" s="7"/>
    </row>
    <row r="277" spans="51:51" x14ac:dyDescent="0.35">
      <c r="AY277" s="7"/>
    </row>
    <row r="278" spans="51:51" x14ac:dyDescent="0.35">
      <c r="AY278" s="7"/>
    </row>
    <row r="279" spans="51:51" x14ac:dyDescent="0.35">
      <c r="AY279" s="7"/>
    </row>
    <row r="280" spans="51:51" x14ac:dyDescent="0.35">
      <c r="AY280" s="7"/>
    </row>
    <row r="281" spans="51:51" x14ac:dyDescent="0.35">
      <c r="AY281" s="7"/>
    </row>
    <row r="282" spans="51:51" x14ac:dyDescent="0.35">
      <c r="AY282" s="7"/>
    </row>
    <row r="283" spans="51:51" x14ac:dyDescent="0.35">
      <c r="AY283" s="7"/>
    </row>
    <row r="284" spans="51:51" x14ac:dyDescent="0.35">
      <c r="AY284" s="7"/>
    </row>
    <row r="285" spans="51:51" x14ac:dyDescent="0.35">
      <c r="AY285" s="7"/>
    </row>
    <row r="286" spans="51:51" x14ac:dyDescent="0.35">
      <c r="AY286" s="7"/>
    </row>
    <row r="287" spans="51:51" x14ac:dyDescent="0.35">
      <c r="AY287" s="7"/>
    </row>
    <row r="288" spans="51:51" x14ac:dyDescent="0.35">
      <c r="AY288" s="7"/>
    </row>
    <row r="289" spans="51:51" x14ac:dyDescent="0.35">
      <c r="AY289" s="7"/>
    </row>
    <row r="290" spans="51:51" x14ac:dyDescent="0.35">
      <c r="AY290" s="7"/>
    </row>
    <row r="291" spans="51:51" x14ac:dyDescent="0.35">
      <c r="AY291" s="7"/>
    </row>
    <row r="292" spans="51:51" x14ac:dyDescent="0.35">
      <c r="AY292" s="7"/>
    </row>
    <row r="293" spans="51:51" x14ac:dyDescent="0.35">
      <c r="AY293" s="7"/>
    </row>
    <row r="294" spans="51:51" x14ac:dyDescent="0.35">
      <c r="AY294" s="7"/>
    </row>
    <row r="295" spans="51:51" x14ac:dyDescent="0.35">
      <c r="AY295" s="7"/>
    </row>
    <row r="296" spans="51:51" x14ac:dyDescent="0.35">
      <c r="AY296" s="7"/>
    </row>
    <row r="297" spans="51:51" x14ac:dyDescent="0.35">
      <c r="AY297" s="7"/>
    </row>
    <row r="298" spans="51:51" x14ac:dyDescent="0.35">
      <c r="AY298" s="7"/>
    </row>
    <row r="299" spans="51:51" x14ac:dyDescent="0.35">
      <c r="AY299" s="7"/>
    </row>
    <row r="300" spans="51:51" x14ac:dyDescent="0.35">
      <c r="AY300" s="7"/>
    </row>
    <row r="301" spans="51:51" x14ac:dyDescent="0.35">
      <c r="AY301" s="7"/>
    </row>
    <row r="302" spans="51:51" x14ac:dyDescent="0.35">
      <c r="AY302" s="7"/>
    </row>
    <row r="303" spans="51:51" x14ac:dyDescent="0.35">
      <c r="AY303" s="7"/>
    </row>
    <row r="304" spans="51:51" x14ac:dyDescent="0.35">
      <c r="AY304" s="7"/>
    </row>
    <row r="305" spans="51:51" x14ac:dyDescent="0.35">
      <c r="AY305" s="7"/>
    </row>
    <row r="306" spans="51:51" x14ac:dyDescent="0.35">
      <c r="AY306" s="7"/>
    </row>
    <row r="307" spans="51:51" x14ac:dyDescent="0.35">
      <c r="AY307" s="7"/>
    </row>
    <row r="308" spans="51:51" x14ac:dyDescent="0.35">
      <c r="AY308" s="7"/>
    </row>
    <row r="309" spans="51:51" x14ac:dyDescent="0.35">
      <c r="AY309" s="7"/>
    </row>
    <row r="310" spans="51:51" x14ac:dyDescent="0.35">
      <c r="AY310" s="7"/>
    </row>
    <row r="311" spans="51:51" x14ac:dyDescent="0.35">
      <c r="AY311" s="7"/>
    </row>
    <row r="312" spans="51:51" x14ac:dyDescent="0.35">
      <c r="AY312" s="7"/>
    </row>
    <row r="313" spans="51:51" x14ac:dyDescent="0.35">
      <c r="AY313" s="7"/>
    </row>
    <row r="314" spans="51:51" x14ac:dyDescent="0.35">
      <c r="AY314" s="7"/>
    </row>
    <row r="315" spans="51:51" x14ac:dyDescent="0.35">
      <c r="AY315" s="7"/>
    </row>
    <row r="316" spans="51:51" x14ac:dyDescent="0.35">
      <c r="AY316" s="7"/>
    </row>
    <row r="317" spans="51:51" x14ac:dyDescent="0.35">
      <c r="AY317" s="7"/>
    </row>
    <row r="318" spans="51:51" x14ac:dyDescent="0.35">
      <c r="AY318" s="7"/>
    </row>
    <row r="319" spans="51:51" x14ac:dyDescent="0.35">
      <c r="AY319" s="7"/>
    </row>
    <row r="320" spans="51:51" x14ac:dyDescent="0.35">
      <c r="AY320" s="7"/>
    </row>
    <row r="321" spans="51:51" x14ac:dyDescent="0.35">
      <c r="AY321" s="7"/>
    </row>
    <row r="322" spans="51:51" x14ac:dyDescent="0.35">
      <c r="AY322" s="7"/>
    </row>
    <row r="323" spans="51:51" x14ac:dyDescent="0.35">
      <c r="AY323" s="7"/>
    </row>
    <row r="324" spans="51:51" x14ac:dyDescent="0.35">
      <c r="AY324" s="7"/>
    </row>
    <row r="325" spans="51:51" x14ac:dyDescent="0.35">
      <c r="AY325" s="7"/>
    </row>
    <row r="326" spans="51:51" x14ac:dyDescent="0.35">
      <c r="AY326" s="7"/>
    </row>
    <row r="327" spans="51:51" x14ac:dyDescent="0.35">
      <c r="AY327" s="7"/>
    </row>
    <row r="328" spans="51:51" x14ac:dyDescent="0.35">
      <c r="AY328" s="7"/>
    </row>
    <row r="329" spans="51:51" x14ac:dyDescent="0.35">
      <c r="AY329" s="7"/>
    </row>
    <row r="330" spans="51:51" x14ac:dyDescent="0.35">
      <c r="AY330" s="7"/>
    </row>
    <row r="331" spans="51:51" x14ac:dyDescent="0.35">
      <c r="AY331" s="7"/>
    </row>
    <row r="332" spans="51:51" x14ac:dyDescent="0.35">
      <c r="AY332" s="7"/>
    </row>
    <row r="333" spans="51:51" x14ac:dyDescent="0.35">
      <c r="AY333" s="7"/>
    </row>
    <row r="334" spans="51:51" x14ac:dyDescent="0.35">
      <c r="AY334" s="7"/>
    </row>
    <row r="335" spans="51:51" x14ac:dyDescent="0.35">
      <c r="AY335" s="7"/>
    </row>
    <row r="336" spans="51:51" x14ac:dyDescent="0.35">
      <c r="AY336" s="7"/>
    </row>
    <row r="337" spans="51:51" x14ac:dyDescent="0.35">
      <c r="AY337" s="7"/>
    </row>
    <row r="338" spans="51:51" x14ac:dyDescent="0.35">
      <c r="AY338" s="7"/>
    </row>
    <row r="339" spans="51:51" x14ac:dyDescent="0.35">
      <c r="AY339" s="7"/>
    </row>
    <row r="340" spans="51:51" x14ac:dyDescent="0.35">
      <c r="AY340" s="7"/>
    </row>
    <row r="341" spans="51:51" x14ac:dyDescent="0.35">
      <c r="AY341" s="7"/>
    </row>
    <row r="342" spans="51:51" x14ac:dyDescent="0.35">
      <c r="AY342" s="7"/>
    </row>
    <row r="343" spans="51:51" x14ac:dyDescent="0.35">
      <c r="AY343" s="7"/>
    </row>
    <row r="344" spans="51:51" x14ac:dyDescent="0.35">
      <c r="AY344" s="7"/>
    </row>
    <row r="345" spans="51:51" x14ac:dyDescent="0.35">
      <c r="AY345" s="7"/>
    </row>
    <row r="346" spans="51:51" x14ac:dyDescent="0.35">
      <c r="AY346" s="7"/>
    </row>
    <row r="347" spans="51:51" x14ac:dyDescent="0.35">
      <c r="AY347" s="7"/>
    </row>
    <row r="348" spans="51:51" x14ac:dyDescent="0.35">
      <c r="AY348" s="7"/>
    </row>
    <row r="349" spans="51:51" x14ac:dyDescent="0.35">
      <c r="AY349" s="7"/>
    </row>
    <row r="350" spans="51:51" x14ac:dyDescent="0.35">
      <c r="AY350" s="7"/>
    </row>
    <row r="351" spans="51:51" x14ac:dyDescent="0.35">
      <c r="AY351" s="7"/>
    </row>
    <row r="352" spans="51:51" x14ac:dyDescent="0.35">
      <c r="AY352" s="7"/>
    </row>
    <row r="353" spans="51:51" x14ac:dyDescent="0.35">
      <c r="AY353" s="7"/>
    </row>
    <row r="354" spans="51:51" x14ac:dyDescent="0.35">
      <c r="AY354" s="7"/>
    </row>
    <row r="355" spans="51:51" x14ac:dyDescent="0.35">
      <c r="AY355" s="7"/>
    </row>
    <row r="356" spans="51:51" x14ac:dyDescent="0.35">
      <c r="AY356" s="7"/>
    </row>
    <row r="357" spans="51:51" x14ac:dyDescent="0.35">
      <c r="AY357" s="7"/>
    </row>
    <row r="358" spans="51:51" x14ac:dyDescent="0.35">
      <c r="AY358" s="7"/>
    </row>
    <row r="359" spans="51:51" x14ac:dyDescent="0.35">
      <c r="AY359" s="7"/>
    </row>
    <row r="360" spans="51:51" x14ac:dyDescent="0.35">
      <c r="AY360" s="7"/>
    </row>
    <row r="361" spans="51:51" x14ac:dyDescent="0.35">
      <c r="AY361" s="7"/>
    </row>
    <row r="362" spans="51:51" x14ac:dyDescent="0.35">
      <c r="AY362" s="7"/>
    </row>
    <row r="363" spans="51:51" x14ac:dyDescent="0.35">
      <c r="AY363" s="7"/>
    </row>
    <row r="364" spans="51:51" x14ac:dyDescent="0.35">
      <c r="AY364" s="7"/>
    </row>
    <row r="365" spans="51:51" x14ac:dyDescent="0.35">
      <c r="AY365" s="7"/>
    </row>
    <row r="366" spans="51:51" x14ac:dyDescent="0.35">
      <c r="AY366" s="7"/>
    </row>
    <row r="367" spans="51:51" x14ac:dyDescent="0.35">
      <c r="AY367" s="7"/>
    </row>
    <row r="368" spans="51:51" x14ac:dyDescent="0.35">
      <c r="AY368" s="7"/>
    </row>
    <row r="369" spans="51:51" x14ac:dyDescent="0.35">
      <c r="AY369" s="7"/>
    </row>
    <row r="370" spans="51:51" x14ac:dyDescent="0.35">
      <c r="AY370" s="7"/>
    </row>
    <row r="371" spans="51:51" x14ac:dyDescent="0.35">
      <c r="AY371" s="7"/>
    </row>
    <row r="372" spans="51:51" x14ac:dyDescent="0.35">
      <c r="AY372" s="7"/>
    </row>
    <row r="373" spans="51:51" x14ac:dyDescent="0.35">
      <c r="AY373" s="7"/>
    </row>
    <row r="374" spans="51:51" x14ac:dyDescent="0.35">
      <c r="AY374" s="7"/>
    </row>
    <row r="375" spans="51:51" x14ac:dyDescent="0.35">
      <c r="AY375" s="7"/>
    </row>
    <row r="376" spans="51:51" x14ac:dyDescent="0.35">
      <c r="AY376" s="7"/>
    </row>
    <row r="377" spans="51:51" x14ac:dyDescent="0.35">
      <c r="AY377" s="7"/>
    </row>
    <row r="378" spans="51:51" x14ac:dyDescent="0.35">
      <c r="AY378" s="7"/>
    </row>
    <row r="379" spans="51:51" x14ac:dyDescent="0.35">
      <c r="AY379" s="7"/>
    </row>
    <row r="380" spans="51:51" x14ac:dyDescent="0.35">
      <c r="AY380" s="7"/>
    </row>
    <row r="381" spans="51:51" x14ac:dyDescent="0.35">
      <c r="AY381" s="7"/>
    </row>
    <row r="382" spans="51:51" x14ac:dyDescent="0.35">
      <c r="AY382" s="7"/>
    </row>
    <row r="383" spans="51:51" x14ac:dyDescent="0.35">
      <c r="AY383" s="7"/>
    </row>
    <row r="384" spans="51:51" x14ac:dyDescent="0.35">
      <c r="AY384" s="7"/>
    </row>
    <row r="385" spans="51:51" x14ac:dyDescent="0.35">
      <c r="AY385" s="7"/>
    </row>
    <row r="386" spans="51:51" x14ac:dyDescent="0.35">
      <c r="AY386" s="7"/>
    </row>
    <row r="387" spans="51:51" x14ac:dyDescent="0.35">
      <c r="AY387" s="7"/>
    </row>
    <row r="388" spans="51:51" x14ac:dyDescent="0.35">
      <c r="AY388" s="7"/>
    </row>
    <row r="389" spans="51:51" x14ac:dyDescent="0.35">
      <c r="AY389" s="7"/>
    </row>
    <row r="390" spans="51:51" x14ac:dyDescent="0.35">
      <c r="AY390" s="7"/>
    </row>
    <row r="391" spans="51:51" x14ac:dyDescent="0.35">
      <c r="AY391" s="7"/>
    </row>
    <row r="392" spans="51:51" x14ac:dyDescent="0.35">
      <c r="AY392" s="7"/>
    </row>
    <row r="393" spans="51:51" x14ac:dyDescent="0.35">
      <c r="AY393" s="7"/>
    </row>
    <row r="394" spans="51:51" x14ac:dyDescent="0.35">
      <c r="AY394" s="7"/>
    </row>
    <row r="395" spans="51:51" x14ac:dyDescent="0.35">
      <c r="AY395" s="7"/>
    </row>
    <row r="396" spans="51:51" x14ac:dyDescent="0.35">
      <c r="AY396" s="7"/>
    </row>
    <row r="397" spans="51:51" x14ac:dyDescent="0.35">
      <c r="AY397" s="7"/>
    </row>
    <row r="398" spans="51:51" x14ac:dyDescent="0.35">
      <c r="AY398" s="7"/>
    </row>
    <row r="399" spans="51:51" x14ac:dyDescent="0.35">
      <c r="AY399" s="7"/>
    </row>
    <row r="400" spans="51:51" x14ac:dyDescent="0.35">
      <c r="AY400" s="7"/>
    </row>
    <row r="401" spans="51:51" x14ac:dyDescent="0.35">
      <c r="AY401" s="7"/>
    </row>
    <row r="402" spans="51:51" x14ac:dyDescent="0.35">
      <c r="AY402" s="7"/>
    </row>
    <row r="403" spans="51:51" x14ac:dyDescent="0.35">
      <c r="AY403" s="7"/>
    </row>
    <row r="404" spans="51:51" x14ac:dyDescent="0.35">
      <c r="AY404" s="7"/>
    </row>
    <row r="405" spans="51:51" x14ac:dyDescent="0.35">
      <c r="AY405" s="7"/>
    </row>
    <row r="406" spans="51:51" x14ac:dyDescent="0.35">
      <c r="AY406" s="7"/>
    </row>
    <row r="407" spans="51:51" x14ac:dyDescent="0.35">
      <c r="AY407" s="7"/>
    </row>
    <row r="408" spans="51:51" x14ac:dyDescent="0.35">
      <c r="AY408" s="7"/>
    </row>
    <row r="409" spans="51:51" x14ac:dyDescent="0.35">
      <c r="AY409" s="7"/>
    </row>
    <row r="410" spans="51:51" x14ac:dyDescent="0.35">
      <c r="AY410" s="7"/>
    </row>
    <row r="411" spans="51:51" x14ac:dyDescent="0.35">
      <c r="AY411" s="7"/>
    </row>
    <row r="412" spans="51:51" x14ac:dyDescent="0.35">
      <c r="AY412" s="7"/>
    </row>
    <row r="413" spans="51:51" x14ac:dyDescent="0.35">
      <c r="AY413" s="7"/>
    </row>
    <row r="414" spans="51:51" x14ac:dyDescent="0.35">
      <c r="AY414" s="7"/>
    </row>
    <row r="415" spans="51:51" x14ac:dyDescent="0.35">
      <c r="AY415" s="7"/>
    </row>
    <row r="416" spans="51:51" x14ac:dyDescent="0.35">
      <c r="AY416" s="7"/>
    </row>
    <row r="417" spans="51:51" x14ac:dyDescent="0.35">
      <c r="AY417" s="7"/>
    </row>
    <row r="418" spans="51:51" x14ac:dyDescent="0.35">
      <c r="AY418" s="7"/>
    </row>
    <row r="419" spans="51:51" x14ac:dyDescent="0.35">
      <c r="AY419" s="7"/>
    </row>
    <row r="420" spans="51:51" x14ac:dyDescent="0.35">
      <c r="AY420" s="7"/>
    </row>
    <row r="421" spans="51:51" x14ac:dyDescent="0.35">
      <c r="AY421" s="7"/>
    </row>
    <row r="422" spans="51:51" x14ac:dyDescent="0.35">
      <c r="AY422" s="7"/>
    </row>
    <row r="423" spans="51:51" x14ac:dyDescent="0.35">
      <c r="AY423" s="7"/>
    </row>
    <row r="424" spans="51:51" x14ac:dyDescent="0.35">
      <c r="AY424" s="7"/>
    </row>
    <row r="425" spans="51:51" x14ac:dyDescent="0.35">
      <c r="AY425" s="7"/>
    </row>
    <row r="426" spans="51:51" x14ac:dyDescent="0.35">
      <c r="AY426" s="7"/>
    </row>
    <row r="427" spans="51:51" x14ac:dyDescent="0.35">
      <c r="AY427" s="7"/>
    </row>
    <row r="428" spans="51:51" x14ac:dyDescent="0.35">
      <c r="AY428" s="7"/>
    </row>
    <row r="429" spans="51:51" x14ac:dyDescent="0.35">
      <c r="AY429" s="7"/>
    </row>
    <row r="430" spans="51:51" x14ac:dyDescent="0.35">
      <c r="AY430" s="7"/>
    </row>
    <row r="431" spans="51:51" x14ac:dyDescent="0.35">
      <c r="AY431" s="7"/>
    </row>
    <row r="432" spans="51:51" x14ac:dyDescent="0.35">
      <c r="AY432" s="7"/>
    </row>
    <row r="433" spans="51:51" x14ac:dyDescent="0.35">
      <c r="AY433" s="7"/>
    </row>
    <row r="434" spans="51:51" x14ac:dyDescent="0.35">
      <c r="AY434" s="7"/>
    </row>
    <row r="435" spans="51:51" x14ac:dyDescent="0.35">
      <c r="AY435" s="7"/>
    </row>
    <row r="436" spans="51:51" x14ac:dyDescent="0.35">
      <c r="AY436" s="7"/>
    </row>
    <row r="437" spans="51:51" x14ac:dyDescent="0.35">
      <c r="AY437" s="7"/>
    </row>
    <row r="438" spans="51:51" x14ac:dyDescent="0.35">
      <c r="AY438" s="7"/>
    </row>
    <row r="439" spans="51:51" x14ac:dyDescent="0.35">
      <c r="AY439" s="7"/>
    </row>
    <row r="440" spans="51:51" x14ac:dyDescent="0.35">
      <c r="AY440" s="7"/>
    </row>
    <row r="441" spans="51:51" x14ac:dyDescent="0.35">
      <c r="AY441" s="7"/>
    </row>
    <row r="442" spans="51:51" x14ac:dyDescent="0.35">
      <c r="AY442" s="7"/>
    </row>
    <row r="443" spans="51:51" x14ac:dyDescent="0.35">
      <c r="AY443" s="7"/>
    </row>
    <row r="444" spans="51:51" x14ac:dyDescent="0.35">
      <c r="AY444" s="7"/>
    </row>
    <row r="445" spans="51:51" x14ac:dyDescent="0.35">
      <c r="AY445" s="7"/>
    </row>
    <row r="446" spans="51:51" x14ac:dyDescent="0.35">
      <c r="AY446" s="7"/>
    </row>
    <row r="447" spans="51:51" x14ac:dyDescent="0.35">
      <c r="AY447" s="7"/>
    </row>
    <row r="448" spans="51:51" x14ac:dyDescent="0.35">
      <c r="AY448" s="7"/>
    </row>
    <row r="449" spans="51:51" x14ac:dyDescent="0.35">
      <c r="AY449" s="7"/>
    </row>
    <row r="450" spans="51:51" x14ac:dyDescent="0.35">
      <c r="AY450" s="7"/>
    </row>
    <row r="451" spans="51:51" x14ac:dyDescent="0.35">
      <c r="AY451" s="7"/>
    </row>
    <row r="452" spans="51:51" x14ac:dyDescent="0.35">
      <c r="AY452" s="7"/>
    </row>
    <row r="453" spans="51:51" x14ac:dyDescent="0.35">
      <c r="AY453" s="7"/>
    </row>
    <row r="454" spans="51:51" x14ac:dyDescent="0.35">
      <c r="AY454" s="7"/>
    </row>
    <row r="455" spans="51:51" x14ac:dyDescent="0.35">
      <c r="AY455" s="7"/>
    </row>
    <row r="456" spans="51:51" x14ac:dyDescent="0.35">
      <c r="AY456" s="7"/>
    </row>
    <row r="457" spans="51:51" x14ac:dyDescent="0.35">
      <c r="AY457" s="7"/>
    </row>
    <row r="458" spans="51:51" x14ac:dyDescent="0.35">
      <c r="AY458" s="7"/>
    </row>
    <row r="459" spans="51:51" x14ac:dyDescent="0.35">
      <c r="AY459" s="7"/>
    </row>
    <row r="460" spans="51:51" x14ac:dyDescent="0.35">
      <c r="AY460" s="7"/>
    </row>
    <row r="461" spans="51:51" x14ac:dyDescent="0.35">
      <c r="AY461" s="7"/>
    </row>
    <row r="462" spans="51:51" x14ac:dyDescent="0.35">
      <c r="AY462" s="7"/>
    </row>
    <row r="463" spans="51:51" x14ac:dyDescent="0.35">
      <c r="AY463" s="7"/>
    </row>
    <row r="464" spans="51:51" x14ac:dyDescent="0.35">
      <c r="AY464" s="7"/>
    </row>
    <row r="465" spans="51:51" x14ac:dyDescent="0.35">
      <c r="AY465" s="7"/>
    </row>
    <row r="466" spans="51:51" x14ac:dyDescent="0.35">
      <c r="AY466" s="7"/>
    </row>
    <row r="467" spans="51:51" x14ac:dyDescent="0.35">
      <c r="AY467" s="7"/>
    </row>
    <row r="468" spans="51:51" x14ac:dyDescent="0.35">
      <c r="AY468" s="7"/>
    </row>
    <row r="469" spans="51:51" x14ac:dyDescent="0.35">
      <c r="AY469" s="7"/>
    </row>
    <row r="470" spans="51:51" x14ac:dyDescent="0.35">
      <c r="AY470" s="7"/>
    </row>
    <row r="471" spans="51:51" x14ac:dyDescent="0.35">
      <c r="AY471" s="7"/>
    </row>
    <row r="472" spans="51:51" x14ac:dyDescent="0.35">
      <c r="AY472" s="7"/>
    </row>
    <row r="473" spans="51:51" x14ac:dyDescent="0.35">
      <c r="AY473" s="7"/>
    </row>
    <row r="474" spans="51:51" x14ac:dyDescent="0.35">
      <c r="AY474" s="7"/>
    </row>
    <row r="475" spans="51:51" x14ac:dyDescent="0.35">
      <c r="AY475" s="7"/>
    </row>
    <row r="476" spans="51:51" x14ac:dyDescent="0.35">
      <c r="AY476" s="7"/>
    </row>
    <row r="477" spans="51:51" x14ac:dyDescent="0.35">
      <c r="AY477" s="7"/>
    </row>
    <row r="478" spans="51:51" x14ac:dyDescent="0.35">
      <c r="AY478" s="7"/>
    </row>
    <row r="479" spans="51:51" x14ac:dyDescent="0.35">
      <c r="AY479" s="7"/>
    </row>
    <row r="480" spans="51:51" x14ac:dyDescent="0.35">
      <c r="AY480" s="7"/>
    </row>
    <row r="481" spans="51:51" x14ac:dyDescent="0.35">
      <c r="AY481" s="7"/>
    </row>
    <row r="482" spans="51:51" x14ac:dyDescent="0.35">
      <c r="AY482" s="7"/>
    </row>
    <row r="483" spans="51:51" x14ac:dyDescent="0.35">
      <c r="AY483" s="7"/>
    </row>
    <row r="484" spans="51:51" x14ac:dyDescent="0.35">
      <c r="AY484" s="7"/>
    </row>
    <row r="485" spans="51:51" x14ac:dyDescent="0.35">
      <c r="AY485" s="7"/>
    </row>
    <row r="486" spans="51:51" x14ac:dyDescent="0.35">
      <c r="AY486" s="7"/>
    </row>
    <row r="487" spans="51:51" x14ac:dyDescent="0.35">
      <c r="AY487" s="7"/>
    </row>
    <row r="488" spans="51:51" x14ac:dyDescent="0.35">
      <c r="AY488" s="7"/>
    </row>
    <row r="489" spans="51:51" x14ac:dyDescent="0.35">
      <c r="AY489" s="7"/>
    </row>
    <row r="490" spans="51:51" x14ac:dyDescent="0.35">
      <c r="AY490" s="7"/>
    </row>
    <row r="491" spans="51:51" x14ac:dyDescent="0.35">
      <c r="AY491" s="7"/>
    </row>
    <row r="492" spans="51:51" x14ac:dyDescent="0.35">
      <c r="AY492" s="7"/>
    </row>
    <row r="493" spans="51:51" x14ac:dyDescent="0.35">
      <c r="AY493" s="7"/>
    </row>
    <row r="494" spans="51:51" x14ac:dyDescent="0.35">
      <c r="AY494" s="7"/>
    </row>
    <row r="495" spans="51:51" x14ac:dyDescent="0.35">
      <c r="AY495" s="7"/>
    </row>
    <row r="496" spans="51:51" x14ac:dyDescent="0.35">
      <c r="AY496" s="7"/>
    </row>
    <row r="497" spans="51:51" x14ac:dyDescent="0.35">
      <c r="AY497" s="7"/>
    </row>
    <row r="498" spans="51:51" x14ac:dyDescent="0.35">
      <c r="AY498" s="7"/>
    </row>
    <row r="499" spans="51:51" x14ac:dyDescent="0.35">
      <c r="AY499" s="7"/>
    </row>
    <row r="500" spans="51:51" x14ac:dyDescent="0.35">
      <c r="AY500" s="7"/>
    </row>
    <row r="501" spans="51:51" x14ac:dyDescent="0.35">
      <c r="AY501" s="7"/>
    </row>
    <row r="502" spans="51:51" x14ac:dyDescent="0.35">
      <c r="AY502" s="7"/>
    </row>
    <row r="503" spans="51:51" x14ac:dyDescent="0.35">
      <c r="AY503" s="7"/>
    </row>
    <row r="504" spans="51:51" x14ac:dyDescent="0.35">
      <c r="AY504" s="7"/>
    </row>
    <row r="505" spans="51:51" x14ac:dyDescent="0.35">
      <c r="AY505" s="7"/>
    </row>
    <row r="506" spans="51:51" x14ac:dyDescent="0.35">
      <c r="AY506" s="7"/>
    </row>
    <row r="507" spans="51:51" x14ac:dyDescent="0.35">
      <c r="AY507" s="7"/>
    </row>
    <row r="508" spans="51:51" x14ac:dyDescent="0.35">
      <c r="AY508" s="7"/>
    </row>
    <row r="509" spans="51:51" x14ac:dyDescent="0.35">
      <c r="AY509" s="7"/>
    </row>
    <row r="510" spans="51:51" x14ac:dyDescent="0.35">
      <c r="AY510" s="7"/>
    </row>
    <row r="511" spans="51:51" x14ac:dyDescent="0.35">
      <c r="AY511" s="7"/>
    </row>
    <row r="512" spans="51:51" x14ac:dyDescent="0.35">
      <c r="AY512" s="7"/>
    </row>
    <row r="513" spans="51:51" x14ac:dyDescent="0.35">
      <c r="AY513" s="7"/>
    </row>
    <row r="514" spans="51:51" x14ac:dyDescent="0.35">
      <c r="AY514" s="7"/>
    </row>
    <row r="515" spans="51:51" x14ac:dyDescent="0.35">
      <c r="AY515" s="7"/>
    </row>
    <row r="516" spans="51:51" x14ac:dyDescent="0.35">
      <c r="AY516" s="7"/>
    </row>
    <row r="517" spans="51:51" x14ac:dyDescent="0.35">
      <c r="AY517" s="7"/>
    </row>
    <row r="518" spans="51:51" x14ac:dyDescent="0.35">
      <c r="AY518" s="7"/>
    </row>
    <row r="519" spans="51:51" x14ac:dyDescent="0.35">
      <c r="AY519" s="7"/>
    </row>
    <row r="520" spans="51:51" x14ac:dyDescent="0.35">
      <c r="AY520" s="7"/>
    </row>
    <row r="521" spans="51:51" x14ac:dyDescent="0.35">
      <c r="AY521" s="7"/>
    </row>
    <row r="522" spans="51:51" x14ac:dyDescent="0.35">
      <c r="AY522" s="7"/>
    </row>
    <row r="523" spans="51:51" x14ac:dyDescent="0.35">
      <c r="AY523" s="7"/>
    </row>
    <row r="524" spans="51:51" x14ac:dyDescent="0.35">
      <c r="AY524" s="7"/>
    </row>
    <row r="525" spans="51:51" x14ac:dyDescent="0.35">
      <c r="AY525" s="7"/>
    </row>
    <row r="526" spans="51:51" x14ac:dyDescent="0.35">
      <c r="AY526" s="7"/>
    </row>
    <row r="527" spans="51:51" x14ac:dyDescent="0.35">
      <c r="AY527" s="7"/>
    </row>
    <row r="528" spans="51:51" x14ac:dyDescent="0.35">
      <c r="AY528" s="7"/>
    </row>
    <row r="529" spans="51:51" x14ac:dyDescent="0.35">
      <c r="AY529" s="7"/>
    </row>
    <row r="530" spans="51:51" x14ac:dyDescent="0.35">
      <c r="AY530" s="7"/>
    </row>
    <row r="531" spans="51:51" x14ac:dyDescent="0.35">
      <c r="AY531" s="7"/>
    </row>
    <row r="532" spans="51:51" x14ac:dyDescent="0.35">
      <c r="AY532" s="7"/>
    </row>
    <row r="533" spans="51:51" x14ac:dyDescent="0.35">
      <c r="AY533" s="7"/>
    </row>
    <row r="534" spans="51:51" x14ac:dyDescent="0.35">
      <c r="AY534" s="7"/>
    </row>
    <row r="535" spans="51:51" x14ac:dyDescent="0.35">
      <c r="AY535" s="7"/>
    </row>
    <row r="536" spans="51:51" x14ac:dyDescent="0.35">
      <c r="AY536" s="7"/>
    </row>
    <row r="537" spans="51:51" x14ac:dyDescent="0.35">
      <c r="AY537" s="7"/>
    </row>
    <row r="538" spans="51:51" x14ac:dyDescent="0.35">
      <c r="AY538" s="7"/>
    </row>
    <row r="539" spans="51:51" x14ac:dyDescent="0.35">
      <c r="AY539" s="7"/>
    </row>
    <row r="540" spans="51:51" x14ac:dyDescent="0.35">
      <c r="AY540" s="7"/>
    </row>
    <row r="541" spans="51:51" x14ac:dyDescent="0.35">
      <c r="AY541" s="7"/>
    </row>
    <row r="542" spans="51:51" x14ac:dyDescent="0.35">
      <c r="AY542" s="7"/>
    </row>
    <row r="543" spans="51:51" x14ac:dyDescent="0.35">
      <c r="AY543" s="7"/>
    </row>
    <row r="544" spans="51:51" x14ac:dyDescent="0.35">
      <c r="AY544" s="7"/>
    </row>
    <row r="545" spans="51:51" x14ac:dyDescent="0.35">
      <c r="AY545" s="7"/>
    </row>
    <row r="546" spans="51:51" x14ac:dyDescent="0.35">
      <c r="AY546" s="7"/>
    </row>
    <row r="547" spans="51:51" x14ac:dyDescent="0.35">
      <c r="AY547" s="7"/>
    </row>
    <row r="548" spans="51:51" x14ac:dyDescent="0.35">
      <c r="AY548" s="7"/>
    </row>
    <row r="549" spans="51:51" x14ac:dyDescent="0.35">
      <c r="AY549" s="7"/>
    </row>
    <row r="550" spans="51:51" x14ac:dyDescent="0.35">
      <c r="AY550" s="7"/>
    </row>
    <row r="551" spans="51:51" x14ac:dyDescent="0.35">
      <c r="AY551" s="7"/>
    </row>
    <row r="552" spans="51:51" x14ac:dyDescent="0.35">
      <c r="AY552" s="7"/>
    </row>
    <row r="553" spans="51:51" x14ac:dyDescent="0.35">
      <c r="AY553" s="7"/>
    </row>
    <row r="554" spans="51:51" x14ac:dyDescent="0.35">
      <c r="AY554" s="7"/>
    </row>
    <row r="555" spans="51:51" x14ac:dyDescent="0.35">
      <c r="AY555" s="7"/>
    </row>
    <row r="556" spans="51:51" x14ac:dyDescent="0.35">
      <c r="AY556" s="7"/>
    </row>
    <row r="557" spans="51:51" x14ac:dyDescent="0.35">
      <c r="AY557" s="7"/>
    </row>
    <row r="558" spans="51:51" x14ac:dyDescent="0.35">
      <c r="AY558" s="7"/>
    </row>
    <row r="559" spans="51:51" x14ac:dyDescent="0.35">
      <c r="AY559" s="7"/>
    </row>
    <row r="560" spans="51:51" x14ac:dyDescent="0.35">
      <c r="AY560" s="7"/>
    </row>
    <row r="561" spans="51:51" x14ac:dyDescent="0.35">
      <c r="AY561" s="7"/>
    </row>
    <row r="562" spans="51:51" x14ac:dyDescent="0.35">
      <c r="AY562" s="7"/>
    </row>
    <row r="563" spans="51:51" x14ac:dyDescent="0.35">
      <c r="AY563" s="7"/>
    </row>
    <row r="564" spans="51:51" x14ac:dyDescent="0.35">
      <c r="AY564" s="7"/>
    </row>
    <row r="565" spans="51:51" x14ac:dyDescent="0.35">
      <c r="AY565" s="7"/>
    </row>
    <row r="566" spans="51:51" x14ac:dyDescent="0.35">
      <c r="AY566" s="7"/>
    </row>
    <row r="567" spans="51:51" x14ac:dyDescent="0.35">
      <c r="AY567" s="7"/>
    </row>
    <row r="568" spans="51:51" x14ac:dyDescent="0.35">
      <c r="AY568" s="7"/>
    </row>
    <row r="569" spans="51:51" x14ac:dyDescent="0.35">
      <c r="AY569" s="7"/>
    </row>
    <row r="570" spans="51:51" x14ac:dyDescent="0.35">
      <c r="AY570" s="7"/>
    </row>
    <row r="571" spans="51:51" x14ac:dyDescent="0.35">
      <c r="AY571" s="7"/>
    </row>
    <row r="572" spans="51:51" x14ac:dyDescent="0.35">
      <c r="AY572" s="7"/>
    </row>
    <row r="573" spans="51:51" x14ac:dyDescent="0.35">
      <c r="AY573" s="7"/>
    </row>
    <row r="574" spans="51:51" x14ac:dyDescent="0.35">
      <c r="AY574" s="7"/>
    </row>
    <row r="575" spans="51:51" x14ac:dyDescent="0.35">
      <c r="AY575" s="7"/>
    </row>
    <row r="576" spans="51:51" x14ac:dyDescent="0.35">
      <c r="AY576" s="7"/>
    </row>
    <row r="577" spans="51:51" x14ac:dyDescent="0.35">
      <c r="AY577" s="7"/>
    </row>
    <row r="578" spans="51:51" x14ac:dyDescent="0.35">
      <c r="AY578" s="7"/>
    </row>
    <row r="579" spans="51:51" x14ac:dyDescent="0.35">
      <c r="AY579" s="7"/>
    </row>
    <row r="580" spans="51:51" x14ac:dyDescent="0.35">
      <c r="AY580" s="7"/>
    </row>
    <row r="581" spans="51:51" x14ac:dyDescent="0.35">
      <c r="AY581" s="7"/>
    </row>
    <row r="582" spans="51:51" x14ac:dyDescent="0.35">
      <c r="AY582" s="7"/>
    </row>
    <row r="583" spans="51:51" x14ac:dyDescent="0.35">
      <c r="AY583" s="7"/>
    </row>
    <row r="584" spans="51:51" x14ac:dyDescent="0.35">
      <c r="AY584" s="7"/>
    </row>
    <row r="585" spans="51:51" x14ac:dyDescent="0.35">
      <c r="AY585" s="7"/>
    </row>
    <row r="586" spans="51:51" x14ac:dyDescent="0.35">
      <c r="AY586" s="7"/>
    </row>
    <row r="587" spans="51:51" x14ac:dyDescent="0.35">
      <c r="AY587" s="7"/>
    </row>
    <row r="588" spans="51:51" x14ac:dyDescent="0.35">
      <c r="AY588" s="7"/>
    </row>
    <row r="589" spans="51:51" x14ac:dyDescent="0.35">
      <c r="AY589" s="7"/>
    </row>
    <row r="590" spans="51:51" x14ac:dyDescent="0.35">
      <c r="AY590" s="7"/>
    </row>
    <row r="591" spans="51:51" x14ac:dyDescent="0.35">
      <c r="AY591" s="7"/>
    </row>
    <row r="592" spans="51:51" x14ac:dyDescent="0.35">
      <c r="AY592" s="7"/>
    </row>
    <row r="593" spans="51:51" x14ac:dyDescent="0.35">
      <c r="AY593" s="7"/>
    </row>
    <row r="594" spans="51:51" x14ac:dyDescent="0.35">
      <c r="AY594" s="7"/>
    </row>
    <row r="595" spans="51:51" x14ac:dyDescent="0.35">
      <c r="AY595" s="7"/>
    </row>
    <row r="596" spans="51:51" x14ac:dyDescent="0.35">
      <c r="AY596" s="7"/>
    </row>
    <row r="597" spans="51:51" x14ac:dyDescent="0.35">
      <c r="AY597" s="7"/>
    </row>
    <row r="598" spans="51:51" x14ac:dyDescent="0.35">
      <c r="AY598" s="7"/>
    </row>
    <row r="599" spans="51:51" x14ac:dyDescent="0.35">
      <c r="AY599" s="7"/>
    </row>
    <row r="600" spans="51:51" x14ac:dyDescent="0.35">
      <c r="AY600" s="7"/>
    </row>
    <row r="601" spans="51:51" x14ac:dyDescent="0.35">
      <c r="AY601" s="7"/>
    </row>
    <row r="602" spans="51:51" x14ac:dyDescent="0.35">
      <c r="AY602" s="7"/>
    </row>
    <row r="603" spans="51:51" x14ac:dyDescent="0.35">
      <c r="AY603" s="7"/>
    </row>
    <row r="604" spans="51:51" x14ac:dyDescent="0.35">
      <c r="AY604" s="7"/>
    </row>
    <row r="605" spans="51:51" x14ac:dyDescent="0.35">
      <c r="AY605" s="7"/>
    </row>
    <row r="606" spans="51:51" x14ac:dyDescent="0.35">
      <c r="AY606" s="7"/>
    </row>
    <row r="607" spans="51:51" x14ac:dyDescent="0.35">
      <c r="AY607" s="7"/>
    </row>
    <row r="608" spans="51:51" x14ac:dyDescent="0.35">
      <c r="AY608" s="7"/>
    </row>
    <row r="609" spans="51:51" x14ac:dyDescent="0.35">
      <c r="AY609" s="7"/>
    </row>
    <row r="610" spans="51:51" x14ac:dyDescent="0.35">
      <c r="AY610" s="7"/>
    </row>
    <row r="611" spans="51:51" x14ac:dyDescent="0.35">
      <c r="AY611" s="7"/>
    </row>
    <row r="612" spans="51:51" x14ac:dyDescent="0.35">
      <c r="AY612" s="7"/>
    </row>
    <row r="613" spans="51:51" x14ac:dyDescent="0.35">
      <c r="AY613" s="7"/>
    </row>
    <row r="614" spans="51:51" x14ac:dyDescent="0.35">
      <c r="AY614" s="7"/>
    </row>
    <row r="615" spans="51:51" x14ac:dyDescent="0.35">
      <c r="AY615" s="7"/>
    </row>
    <row r="616" spans="51:51" x14ac:dyDescent="0.35">
      <c r="AY616" s="7"/>
    </row>
    <row r="617" spans="51:51" x14ac:dyDescent="0.35">
      <c r="AY617" s="7"/>
    </row>
    <row r="618" spans="51:51" x14ac:dyDescent="0.35">
      <c r="AY618" s="7"/>
    </row>
    <row r="619" spans="51:51" x14ac:dyDescent="0.35">
      <c r="AY619" s="7"/>
    </row>
    <row r="620" spans="51:51" x14ac:dyDescent="0.35">
      <c r="AY620" s="7"/>
    </row>
    <row r="621" spans="51:51" x14ac:dyDescent="0.35">
      <c r="AY621" s="7"/>
    </row>
    <row r="622" spans="51:51" x14ac:dyDescent="0.35">
      <c r="AY622" s="7"/>
    </row>
    <row r="623" spans="51:51" x14ac:dyDescent="0.35">
      <c r="AY623" s="7"/>
    </row>
    <row r="624" spans="51:51" x14ac:dyDescent="0.35">
      <c r="AY624" s="7"/>
    </row>
    <row r="625" spans="51:51" x14ac:dyDescent="0.35">
      <c r="AY625" s="7"/>
    </row>
    <row r="626" spans="51:51" x14ac:dyDescent="0.35">
      <c r="AY626" s="7"/>
    </row>
    <row r="627" spans="51:51" x14ac:dyDescent="0.35">
      <c r="AY627" s="7"/>
    </row>
    <row r="628" spans="51:51" x14ac:dyDescent="0.35">
      <c r="AY628" s="7"/>
    </row>
    <row r="629" spans="51:51" x14ac:dyDescent="0.35">
      <c r="AY629" s="7"/>
    </row>
    <row r="630" spans="51:51" x14ac:dyDescent="0.35">
      <c r="AY630" s="7"/>
    </row>
    <row r="631" spans="51:51" x14ac:dyDescent="0.35">
      <c r="AY631" s="7"/>
    </row>
    <row r="632" spans="51:51" x14ac:dyDescent="0.35">
      <c r="AY632" s="7"/>
    </row>
    <row r="633" spans="51:51" x14ac:dyDescent="0.35">
      <c r="AY633" s="7"/>
    </row>
    <row r="634" spans="51:51" x14ac:dyDescent="0.35">
      <c r="AY634" s="7"/>
    </row>
    <row r="635" spans="51:51" x14ac:dyDescent="0.35">
      <c r="AY635" s="7"/>
    </row>
    <row r="636" spans="51:51" x14ac:dyDescent="0.35">
      <c r="AY636" s="7"/>
    </row>
    <row r="637" spans="51:51" x14ac:dyDescent="0.35">
      <c r="AY637" s="7"/>
    </row>
    <row r="638" spans="51:51" x14ac:dyDescent="0.35">
      <c r="AY638" s="7"/>
    </row>
    <row r="639" spans="51:51" x14ac:dyDescent="0.35">
      <c r="AY639" s="7"/>
    </row>
    <row r="640" spans="51:51" x14ac:dyDescent="0.35">
      <c r="AY640" s="7"/>
    </row>
    <row r="641" spans="51:51" x14ac:dyDescent="0.35">
      <c r="AY641" s="7"/>
    </row>
    <row r="642" spans="51:51" x14ac:dyDescent="0.35">
      <c r="AY642" s="7"/>
    </row>
    <row r="643" spans="51:51" x14ac:dyDescent="0.35">
      <c r="AY643" s="7"/>
    </row>
    <row r="644" spans="51:51" x14ac:dyDescent="0.35">
      <c r="AY644" s="7"/>
    </row>
    <row r="645" spans="51:51" x14ac:dyDescent="0.35">
      <c r="AY645" s="7"/>
    </row>
    <row r="646" spans="51:51" x14ac:dyDescent="0.35">
      <c r="AY646" s="7"/>
    </row>
    <row r="647" spans="51:51" x14ac:dyDescent="0.35">
      <c r="AY647" s="7"/>
    </row>
    <row r="648" spans="51:51" x14ac:dyDescent="0.35">
      <c r="AY648" s="7"/>
    </row>
    <row r="649" spans="51:51" x14ac:dyDescent="0.35">
      <c r="AY649" s="7"/>
    </row>
    <row r="650" spans="51:51" x14ac:dyDescent="0.35">
      <c r="AY650" s="7"/>
    </row>
    <row r="651" spans="51:51" x14ac:dyDescent="0.35">
      <c r="AY651" s="7"/>
    </row>
    <row r="652" spans="51:51" x14ac:dyDescent="0.35">
      <c r="AY652" s="7"/>
    </row>
    <row r="653" spans="51:51" x14ac:dyDescent="0.35">
      <c r="AY653" s="7"/>
    </row>
    <row r="654" spans="51:51" x14ac:dyDescent="0.35">
      <c r="AY654" s="7"/>
    </row>
    <row r="655" spans="51:51" x14ac:dyDescent="0.35">
      <c r="AY655" s="7"/>
    </row>
    <row r="656" spans="51:51" x14ac:dyDescent="0.35">
      <c r="AY656" s="7"/>
    </row>
    <row r="657" spans="51:51" x14ac:dyDescent="0.35">
      <c r="AY657" s="7"/>
    </row>
    <row r="658" spans="51:51" x14ac:dyDescent="0.35">
      <c r="AY658" s="7"/>
    </row>
    <row r="659" spans="51:51" x14ac:dyDescent="0.35">
      <c r="AY659" s="7"/>
    </row>
    <row r="660" spans="51:51" x14ac:dyDescent="0.35">
      <c r="AY660" s="7"/>
    </row>
  </sheetData>
  <sheetProtection algorithmName="SHA-512" hashValue="OoDXCprX7f+I2xBgO6gJ4opS+mvHwjiGd3OFm4CT7vhjA9mXbTYu3OUE8vqubu+k4nv2N0GA41X1s1uqxDvvgw==" saltValue="BLSV5T0WZji+EyAktaqang==" spinCount="100000" sheet="1" objects="1" scenarios="1" sort="0" autoFilter="0" pivotTables="0"/>
  <autoFilter ref="B4:AR4" xr:uid="{D843DED7-F105-4B9D-97D2-CD35B4B74B2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7DF42-BD0A-4E14-AB36-362133D46F21}">
  <dimension ref="B2:G24"/>
  <sheetViews>
    <sheetView showGridLines="0" showRowColHeaders="0" workbookViewId="0">
      <selection activeCell="R18" sqref="R18"/>
    </sheetView>
  </sheetViews>
  <sheetFormatPr defaultRowHeight="14.5" x14ac:dyDescent="0.35"/>
  <cols>
    <col min="2" max="2" width="29.1796875" customWidth="1"/>
    <col min="3" max="3" width="10.36328125" customWidth="1"/>
    <col min="4" max="4" width="10.36328125" style="100" customWidth="1"/>
    <col min="5" max="7" width="10.36328125" customWidth="1"/>
    <col min="9" max="9" width="8.7265625" customWidth="1"/>
  </cols>
  <sheetData>
    <row r="2" spans="2:7" x14ac:dyDescent="0.35">
      <c r="B2" s="76" t="s">
        <v>303</v>
      </c>
      <c r="C2" s="74" t="s">
        <v>0</v>
      </c>
      <c r="D2" s="78" t="s">
        <v>2</v>
      </c>
      <c r="E2" s="77" t="s">
        <v>375</v>
      </c>
      <c r="F2" s="78" t="s">
        <v>376</v>
      </c>
      <c r="G2" s="75" t="s">
        <v>377</v>
      </c>
    </row>
    <row r="3" spans="2:7" ht="15" thickBot="1" x14ac:dyDescent="0.4">
      <c r="B3" s="146" t="s">
        <v>452</v>
      </c>
      <c r="C3" s="143" t="s">
        <v>453</v>
      </c>
      <c r="D3" s="143" t="s">
        <v>454</v>
      </c>
      <c r="E3" s="143" t="s">
        <v>455</v>
      </c>
      <c r="F3" s="143" t="s">
        <v>456</v>
      </c>
      <c r="G3" s="150" t="s">
        <v>457</v>
      </c>
    </row>
    <row r="4" spans="2:7" ht="15.5" thickTop="1" thickBot="1" x14ac:dyDescent="0.4">
      <c r="B4" s="144" t="s">
        <v>43</v>
      </c>
      <c r="C4" s="139">
        <v>8</v>
      </c>
      <c r="D4" s="139"/>
      <c r="E4" s="139">
        <v>110</v>
      </c>
      <c r="F4" s="139">
        <v>87</v>
      </c>
      <c r="G4" s="147">
        <f t="shared" ref="G4:G6" si="0">F4/E4</f>
        <v>0.79090909090909089</v>
      </c>
    </row>
    <row r="5" spans="2:7" ht="15.5" thickTop="1" thickBot="1" x14ac:dyDescent="0.4">
      <c r="B5" s="144" t="s">
        <v>304</v>
      </c>
      <c r="C5" s="139">
        <v>8</v>
      </c>
      <c r="D5" s="139"/>
      <c r="E5" s="139">
        <v>113</v>
      </c>
      <c r="F5" s="139">
        <v>89</v>
      </c>
      <c r="G5" s="147">
        <f t="shared" si="0"/>
        <v>0.78761061946902655</v>
      </c>
    </row>
    <row r="6" spans="2:7" ht="15.5" thickTop="1" thickBot="1" x14ac:dyDescent="0.4">
      <c r="B6" s="144" t="s">
        <v>378</v>
      </c>
      <c r="C6" s="139">
        <v>8</v>
      </c>
      <c r="D6" s="139"/>
      <c r="E6" s="139">
        <v>128</v>
      </c>
      <c r="F6" s="140">
        <v>73</v>
      </c>
      <c r="G6" s="147">
        <f t="shared" si="0"/>
        <v>0.5703125</v>
      </c>
    </row>
    <row r="7" spans="2:7" ht="15.5" thickTop="1" thickBot="1" x14ac:dyDescent="0.4">
      <c r="B7" s="144" t="s">
        <v>305</v>
      </c>
      <c r="C7" s="139">
        <v>8</v>
      </c>
      <c r="D7" s="139"/>
      <c r="E7" s="139">
        <v>36</v>
      </c>
      <c r="F7" s="140">
        <v>33</v>
      </c>
      <c r="G7" s="148">
        <f t="shared" ref="G7:G10" si="1">F7/E7</f>
        <v>0.91666666666666663</v>
      </c>
    </row>
    <row r="8" spans="2:7" ht="15.5" thickTop="1" thickBot="1" x14ac:dyDescent="0.4">
      <c r="B8" s="144" t="s">
        <v>306</v>
      </c>
      <c r="C8" s="139">
        <v>8</v>
      </c>
      <c r="D8" s="139"/>
      <c r="E8" s="139">
        <v>53</v>
      </c>
      <c r="F8" s="140">
        <v>46</v>
      </c>
      <c r="G8" s="147">
        <f t="shared" si="1"/>
        <v>0.86792452830188682</v>
      </c>
    </row>
    <row r="9" spans="2:7" ht="15.5" thickTop="1" thickBot="1" x14ac:dyDescent="0.4">
      <c r="B9" s="144" t="s">
        <v>379</v>
      </c>
      <c r="C9" s="139">
        <v>8</v>
      </c>
      <c r="D9" s="139"/>
      <c r="E9" s="139">
        <v>103</v>
      </c>
      <c r="F9" s="140">
        <v>84</v>
      </c>
      <c r="G9" s="147">
        <f t="shared" si="1"/>
        <v>0.81553398058252424</v>
      </c>
    </row>
    <row r="10" spans="2:7" ht="15.5" thickTop="1" thickBot="1" x14ac:dyDescent="0.4">
      <c r="B10" s="144" t="s">
        <v>58</v>
      </c>
      <c r="C10" s="139">
        <v>8</v>
      </c>
      <c r="D10" s="139"/>
      <c r="E10" s="139">
        <v>84</v>
      </c>
      <c r="F10" s="140">
        <v>66</v>
      </c>
      <c r="G10" s="147">
        <f t="shared" si="1"/>
        <v>0.7857142857142857</v>
      </c>
    </row>
    <row r="11" spans="2:7" ht="15" thickTop="1" x14ac:dyDescent="0.35">
      <c r="B11" s="145" t="s">
        <v>380</v>
      </c>
      <c r="C11" s="141">
        <v>8</v>
      </c>
      <c r="D11" s="141"/>
      <c r="E11" s="141">
        <v>200</v>
      </c>
      <c r="F11" s="142">
        <v>164</v>
      </c>
      <c r="G11" s="149">
        <f t="shared" ref="G11:G13" si="2">F11/E11</f>
        <v>0.82</v>
      </c>
    </row>
    <row r="12" spans="2:7" x14ac:dyDescent="0.35">
      <c r="B12" s="145" t="s">
        <v>381</v>
      </c>
      <c r="C12" s="141">
        <v>8</v>
      </c>
      <c r="D12" s="141"/>
      <c r="E12" s="141">
        <v>140</v>
      </c>
      <c r="F12" s="142">
        <v>0</v>
      </c>
      <c r="G12" s="149">
        <f t="shared" si="2"/>
        <v>0</v>
      </c>
    </row>
    <row r="13" spans="2:7" x14ac:dyDescent="0.35">
      <c r="B13" s="145" t="s">
        <v>446</v>
      </c>
      <c r="C13" s="141">
        <v>8</v>
      </c>
      <c r="D13" s="141"/>
      <c r="E13" s="141">
        <v>16</v>
      </c>
      <c r="F13" s="142">
        <v>0</v>
      </c>
      <c r="G13" s="149">
        <f t="shared" si="2"/>
        <v>0</v>
      </c>
    </row>
    <row r="14" spans="2:7" x14ac:dyDescent="0.35">
      <c r="B14" s="145" t="s">
        <v>420</v>
      </c>
      <c r="C14" s="141">
        <v>8</v>
      </c>
      <c r="D14" s="141"/>
      <c r="E14" s="141">
        <v>43</v>
      </c>
      <c r="F14" s="142">
        <v>41</v>
      </c>
      <c r="G14" s="149">
        <f t="shared" ref="G14:G23" si="3">F14/E14</f>
        <v>0.95348837209302328</v>
      </c>
    </row>
    <row r="15" spans="2:7" x14ac:dyDescent="0.35">
      <c r="B15" s="145" t="s">
        <v>421</v>
      </c>
      <c r="C15" s="141">
        <v>8</v>
      </c>
      <c r="D15" s="141"/>
      <c r="E15" s="141">
        <v>142</v>
      </c>
      <c r="F15" s="142">
        <v>74</v>
      </c>
      <c r="G15" s="149">
        <f t="shared" si="3"/>
        <v>0.52112676056338025</v>
      </c>
    </row>
    <row r="16" spans="2:7" x14ac:dyDescent="0.35">
      <c r="B16" s="145" t="s">
        <v>423</v>
      </c>
      <c r="C16" s="141">
        <v>8</v>
      </c>
      <c r="D16" s="141"/>
      <c r="E16" s="141">
        <v>17</v>
      </c>
      <c r="F16" s="142">
        <v>13</v>
      </c>
      <c r="G16" s="149">
        <f t="shared" si="3"/>
        <v>0.76470588235294112</v>
      </c>
    </row>
    <row r="17" spans="2:7" x14ac:dyDescent="0.35">
      <c r="B17" s="145" t="s">
        <v>447</v>
      </c>
      <c r="C17" s="141">
        <v>8</v>
      </c>
      <c r="D17" s="141"/>
      <c r="E17" s="141">
        <v>110</v>
      </c>
      <c r="F17" s="142">
        <v>95</v>
      </c>
      <c r="G17" s="149">
        <f t="shared" si="3"/>
        <v>0.86363636363636365</v>
      </c>
    </row>
    <row r="18" spans="2:7" x14ac:dyDescent="0.35">
      <c r="B18" s="145" t="s">
        <v>448</v>
      </c>
      <c r="C18" s="141">
        <v>8</v>
      </c>
      <c r="D18" s="141"/>
      <c r="E18" s="141">
        <v>111</v>
      </c>
      <c r="F18" s="142">
        <v>99</v>
      </c>
      <c r="G18" s="149">
        <f t="shared" si="3"/>
        <v>0.89189189189189189</v>
      </c>
    </row>
    <row r="19" spans="2:7" x14ac:dyDescent="0.35">
      <c r="B19" s="145" t="s">
        <v>416</v>
      </c>
      <c r="C19" s="141">
        <v>8</v>
      </c>
      <c r="D19" s="141"/>
      <c r="E19" s="141">
        <v>60</v>
      </c>
      <c r="F19" s="142">
        <v>43</v>
      </c>
      <c r="G19" s="149">
        <f t="shared" si="3"/>
        <v>0.71666666666666667</v>
      </c>
    </row>
    <row r="20" spans="2:7" x14ac:dyDescent="0.35">
      <c r="B20" s="145" t="s">
        <v>418</v>
      </c>
      <c r="C20" s="141">
        <v>8</v>
      </c>
      <c r="D20" s="141"/>
      <c r="E20" s="141">
        <v>49</v>
      </c>
      <c r="F20" s="142">
        <v>35</v>
      </c>
      <c r="G20" s="149">
        <f t="shared" si="3"/>
        <v>0.7142857142857143</v>
      </c>
    </row>
    <row r="21" spans="2:7" x14ac:dyDescent="0.35">
      <c r="B21" s="145" t="s">
        <v>415</v>
      </c>
      <c r="C21" s="141">
        <v>8</v>
      </c>
      <c r="D21" s="141"/>
      <c r="E21" s="141">
        <v>50</v>
      </c>
      <c r="F21" s="142">
        <v>31</v>
      </c>
      <c r="G21" s="149">
        <f t="shared" si="3"/>
        <v>0.62</v>
      </c>
    </row>
    <row r="22" spans="2:7" x14ac:dyDescent="0.35">
      <c r="B22" s="145" t="s">
        <v>417</v>
      </c>
      <c r="C22" s="141">
        <v>8</v>
      </c>
      <c r="D22" s="141"/>
      <c r="E22" s="141">
        <v>39</v>
      </c>
      <c r="F22" s="142">
        <v>33</v>
      </c>
      <c r="G22" s="149">
        <f t="shared" si="3"/>
        <v>0.84615384615384615</v>
      </c>
    </row>
    <row r="23" spans="2:7" ht="15" thickBot="1" x14ac:dyDescent="0.4">
      <c r="B23" s="144" t="s">
        <v>424</v>
      </c>
      <c r="C23" s="139">
        <v>8</v>
      </c>
      <c r="D23" s="139"/>
      <c r="E23" s="139">
        <v>44</v>
      </c>
      <c r="F23" s="140">
        <v>35</v>
      </c>
      <c r="G23" s="147">
        <f t="shared" si="3"/>
        <v>0.79545454545454541</v>
      </c>
    </row>
    <row r="24" spans="2:7" ht="15" thickTop="1" x14ac:dyDescent="0.35">
      <c r="B24" t="s">
        <v>382</v>
      </c>
      <c r="C24" s="100">
        <v>8</v>
      </c>
      <c r="E24" s="100">
        <v>977</v>
      </c>
      <c r="F24" s="151">
        <v>642</v>
      </c>
      <c r="G24" s="152">
        <f t="shared" ref="G24" si="4">F24/E24</f>
        <v>0.65711361310133065</v>
      </c>
    </row>
  </sheetData>
  <sheetProtection algorithmName="SHA-512" hashValue="893/wq31MYS2WyFgRBebZjv94d1A2Y8+4grCbCdMMo/H9EFYa4pP47X8NHDG0flMgxLAu3nWjJQGUlhX7nk7vQ==" saltValue="HTG17en4vc9wOc7JJIcfxQ==" spinCount="100000" sheet="1" objects="1" scenarios="1" sort="0" autoFilter="0"/>
  <autoFilter ref="B2:G2" xr:uid="{605B39AA-6BB1-42F2-86E1-0904064D5663}"/>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5DAB4-C3AA-45A1-B585-7C55DFC6143E}">
  <sheetPr>
    <tabColor rgb="FF7030A0"/>
  </sheetPr>
  <dimension ref="A2:V533"/>
  <sheetViews>
    <sheetView topLeftCell="I1" workbookViewId="0">
      <selection activeCell="H9" sqref="H9"/>
    </sheetView>
  </sheetViews>
  <sheetFormatPr defaultRowHeight="14.5" x14ac:dyDescent="0.35"/>
  <cols>
    <col min="1" max="1" width="22.7265625" style="4" customWidth="1"/>
    <col min="2" max="2" width="11.81640625" bestFit="1" customWidth="1"/>
    <col min="3" max="3" width="5" bestFit="1" customWidth="1"/>
    <col min="4" max="4" width="11.81640625" bestFit="1" customWidth="1"/>
    <col min="5" max="5" width="6" bestFit="1" customWidth="1"/>
    <col min="6" max="6" width="11.81640625" bestFit="1" customWidth="1"/>
    <col min="7" max="7" width="12.7265625" bestFit="1" customWidth="1"/>
    <col min="8" max="8" width="7.54296875" customWidth="1"/>
    <col min="9" max="9" width="6.453125" customWidth="1"/>
    <col min="10" max="10" width="12.7265625" bestFit="1" customWidth="1"/>
    <col min="11" max="11" width="5" bestFit="1" customWidth="1"/>
    <col min="12" max="13" width="5" customWidth="1"/>
    <col min="14" max="14" width="13.1796875" bestFit="1" customWidth="1"/>
    <col min="15" max="15" width="5" bestFit="1" customWidth="1"/>
    <col min="19" max="19" width="22.7265625" bestFit="1" customWidth="1"/>
    <col min="20" max="20" width="18.1796875" bestFit="1" customWidth="1"/>
    <col min="21" max="21" width="8.1796875" customWidth="1"/>
    <col min="22" max="22" width="7.1796875" customWidth="1"/>
    <col min="23" max="24" width="11.81640625" bestFit="1" customWidth="1"/>
  </cols>
  <sheetData>
    <row r="2" spans="1:22" x14ac:dyDescent="0.35">
      <c r="A2" s="4" t="s">
        <v>59</v>
      </c>
      <c r="B2" s="1" t="s">
        <v>1</v>
      </c>
      <c r="C2" t="s">
        <v>51</v>
      </c>
      <c r="F2" s="1" t="s">
        <v>2</v>
      </c>
      <c r="G2" t="s">
        <v>51</v>
      </c>
      <c r="N2" s="1" t="s">
        <v>53</v>
      </c>
      <c r="O2" s="1" t="s">
        <v>57</v>
      </c>
      <c r="P2" s="1"/>
      <c r="Q2" s="1"/>
      <c r="R2" s="1"/>
      <c r="S2" s="1" t="s">
        <v>0</v>
      </c>
      <c r="T2" t="s">
        <v>51</v>
      </c>
    </row>
    <row r="3" spans="1:22" x14ac:dyDescent="0.35">
      <c r="N3" s="1" t="s">
        <v>57</v>
      </c>
      <c r="O3">
        <v>2024</v>
      </c>
    </row>
    <row r="4" spans="1:22" x14ac:dyDescent="0.35">
      <c r="C4" s="1" t="s">
        <v>60</v>
      </c>
      <c r="F4" t="s">
        <v>53</v>
      </c>
      <c r="N4" s="2" t="s">
        <v>405</v>
      </c>
      <c r="O4">
        <v>149</v>
      </c>
      <c r="S4" t="s">
        <v>61</v>
      </c>
    </row>
    <row r="5" spans="1:22" x14ac:dyDescent="0.35">
      <c r="C5">
        <v>2024</v>
      </c>
      <c r="D5" t="s">
        <v>55</v>
      </c>
      <c r="F5">
        <v>1141</v>
      </c>
      <c r="N5" s="2" t="s">
        <v>403</v>
      </c>
      <c r="O5">
        <v>156</v>
      </c>
      <c r="S5">
        <v>9128</v>
      </c>
    </row>
    <row r="6" spans="1:22" x14ac:dyDescent="0.35">
      <c r="B6" t="s">
        <v>52</v>
      </c>
      <c r="C6">
        <v>1141</v>
      </c>
      <c r="D6">
        <v>1141</v>
      </c>
      <c r="N6" s="2" t="s">
        <v>407</v>
      </c>
      <c r="O6">
        <v>65</v>
      </c>
    </row>
    <row r="7" spans="1:22" x14ac:dyDescent="0.35">
      <c r="N7" s="2" t="s">
        <v>408</v>
      </c>
      <c r="O7">
        <v>293</v>
      </c>
    </row>
    <row r="8" spans="1:22" x14ac:dyDescent="0.35">
      <c r="A8" s="4" t="s">
        <v>65</v>
      </c>
      <c r="N8" s="2" t="s">
        <v>409</v>
      </c>
      <c r="O8">
        <v>14</v>
      </c>
    </row>
    <row r="9" spans="1:22" x14ac:dyDescent="0.35">
      <c r="N9" s="2" t="s">
        <v>402</v>
      </c>
      <c r="O9">
        <v>265</v>
      </c>
    </row>
    <row r="10" spans="1:22" x14ac:dyDescent="0.35">
      <c r="J10" s="2"/>
      <c r="N10" s="2" t="s">
        <v>410</v>
      </c>
      <c r="O10">
        <v>20</v>
      </c>
    </row>
    <row r="11" spans="1:22" x14ac:dyDescent="0.35">
      <c r="J11" s="2"/>
      <c r="N11" s="2" t="s">
        <v>411</v>
      </c>
      <c r="O11">
        <v>11</v>
      </c>
    </row>
    <row r="12" spans="1:22" x14ac:dyDescent="0.35">
      <c r="J12" s="2"/>
      <c r="N12" s="2" t="s">
        <v>412</v>
      </c>
      <c r="O12">
        <v>7</v>
      </c>
    </row>
    <row r="13" spans="1:22" x14ac:dyDescent="0.35">
      <c r="N13" s="2" t="s">
        <v>413</v>
      </c>
      <c r="O13">
        <v>23</v>
      </c>
    </row>
    <row r="14" spans="1:22" x14ac:dyDescent="0.35">
      <c r="N14" s="2" t="s">
        <v>406</v>
      </c>
      <c r="O14">
        <v>22</v>
      </c>
    </row>
    <row r="15" spans="1:22" x14ac:dyDescent="0.35">
      <c r="A15" s="4" t="s">
        <v>62</v>
      </c>
      <c r="B15" s="1" t="s">
        <v>1</v>
      </c>
      <c r="C15" t="s">
        <v>51</v>
      </c>
      <c r="F15" s="1" t="s">
        <v>3</v>
      </c>
      <c r="G15" t="s">
        <v>51</v>
      </c>
      <c r="J15" s="1" t="s">
        <v>56</v>
      </c>
      <c r="K15" s="1" t="s">
        <v>60</v>
      </c>
      <c r="L15" s="1"/>
      <c r="M15" s="1"/>
      <c r="N15" s="2" t="s">
        <v>425</v>
      </c>
      <c r="O15">
        <v>15</v>
      </c>
      <c r="S15" s="1" t="s">
        <v>56</v>
      </c>
      <c r="T15" s="1" t="s">
        <v>60</v>
      </c>
      <c r="U15" s="1"/>
      <c r="V15" s="1"/>
    </row>
    <row r="16" spans="1:22" x14ac:dyDescent="0.35">
      <c r="J16" s="1" t="s">
        <v>54</v>
      </c>
      <c r="K16">
        <v>2024</v>
      </c>
      <c r="N16" s="2">
        <v>8</v>
      </c>
      <c r="O16">
        <v>6</v>
      </c>
      <c r="S16" s="1" t="s">
        <v>54</v>
      </c>
      <c r="T16">
        <v>2024</v>
      </c>
    </row>
    <row r="17" spans="1:22" x14ac:dyDescent="0.35">
      <c r="B17" t="s">
        <v>52</v>
      </c>
      <c r="F17" t="s">
        <v>56</v>
      </c>
      <c r="J17" s="2" t="s">
        <v>386</v>
      </c>
      <c r="K17">
        <v>555</v>
      </c>
      <c r="N17" s="2" t="s">
        <v>426</v>
      </c>
      <c r="O17">
        <v>18</v>
      </c>
      <c r="S17" s="2" t="s">
        <v>386</v>
      </c>
      <c r="T17" s="3">
        <v>0.48641542506573182</v>
      </c>
      <c r="U17" s="3"/>
      <c r="V17" s="3"/>
    </row>
    <row r="18" spans="1:22" x14ac:dyDescent="0.35">
      <c r="B18">
        <v>1141</v>
      </c>
      <c r="F18">
        <v>1141</v>
      </c>
      <c r="J18" s="2" t="s">
        <v>387</v>
      </c>
      <c r="K18">
        <v>549</v>
      </c>
      <c r="N18" s="2" t="s">
        <v>427</v>
      </c>
      <c r="O18">
        <v>21</v>
      </c>
      <c r="S18" s="2" t="s">
        <v>387</v>
      </c>
      <c r="T18" s="3">
        <v>0.48115687992988604</v>
      </c>
      <c r="U18" s="3"/>
      <c r="V18" s="3"/>
    </row>
    <row r="19" spans="1:22" x14ac:dyDescent="0.35">
      <c r="J19" s="2" t="s">
        <v>414</v>
      </c>
      <c r="K19">
        <v>14</v>
      </c>
      <c r="N19" s="2" t="s">
        <v>428</v>
      </c>
      <c r="O19">
        <v>19</v>
      </c>
      <c r="S19" s="2" t="s">
        <v>414</v>
      </c>
      <c r="T19" s="3">
        <v>1.2269938650306749E-2</v>
      </c>
      <c r="U19" s="3"/>
      <c r="V19" s="3"/>
    </row>
    <row r="20" spans="1:22" x14ac:dyDescent="0.35">
      <c r="J20" s="2" t="s">
        <v>404</v>
      </c>
      <c r="K20">
        <v>23</v>
      </c>
      <c r="N20" s="2" t="s">
        <v>429</v>
      </c>
      <c r="O20">
        <v>19</v>
      </c>
      <c r="S20" s="2" t="s">
        <v>404</v>
      </c>
      <c r="T20" s="3">
        <v>2.0157756354075372E-2</v>
      </c>
      <c r="U20" s="3"/>
      <c r="V20" s="3"/>
    </row>
    <row r="21" spans="1:22" x14ac:dyDescent="0.35">
      <c r="J21" s="2" t="s">
        <v>55</v>
      </c>
      <c r="K21">
        <v>1141</v>
      </c>
      <c r="N21" s="2" t="s">
        <v>430</v>
      </c>
      <c r="O21">
        <v>17</v>
      </c>
      <c r="S21" s="2" t="s">
        <v>55</v>
      </c>
      <c r="T21" s="3">
        <v>1</v>
      </c>
    </row>
    <row r="22" spans="1:22" x14ac:dyDescent="0.35">
      <c r="N22" s="2" t="s">
        <v>431</v>
      </c>
      <c r="O22">
        <v>1</v>
      </c>
    </row>
    <row r="23" spans="1:22" x14ac:dyDescent="0.35">
      <c r="N23" s="2" t="s">
        <v>55</v>
      </c>
      <c r="O23">
        <v>1141</v>
      </c>
    </row>
    <row r="25" spans="1:22" ht="20" thickBot="1" x14ac:dyDescent="0.5">
      <c r="B25" s="5" t="s">
        <v>4</v>
      </c>
    </row>
    <row r="26" spans="1:22" ht="15" thickTop="1" x14ac:dyDescent="0.35">
      <c r="A26" s="4" t="s">
        <v>63</v>
      </c>
      <c r="B26" s="1" t="s">
        <v>83</v>
      </c>
      <c r="C26" s="1" t="s">
        <v>57</v>
      </c>
      <c r="F26" s="1" t="s">
        <v>83</v>
      </c>
      <c r="G26" s="1" t="s">
        <v>57</v>
      </c>
      <c r="H26" s="1"/>
      <c r="J26" s="1" t="s">
        <v>84</v>
      </c>
      <c r="K26" s="1" t="s">
        <v>57</v>
      </c>
      <c r="L26" s="1"/>
      <c r="M26" s="1"/>
    </row>
    <row r="27" spans="1:22" x14ac:dyDescent="0.35">
      <c r="B27" s="1" t="s">
        <v>57</v>
      </c>
      <c r="C27">
        <v>2024</v>
      </c>
      <c r="F27" s="1" t="s">
        <v>57</v>
      </c>
      <c r="G27">
        <v>2024</v>
      </c>
      <c r="J27" s="1" t="s">
        <v>57</v>
      </c>
      <c r="K27">
        <v>2024</v>
      </c>
    </row>
    <row r="28" spans="1:22" x14ac:dyDescent="0.35">
      <c r="B28" s="2">
        <v>1</v>
      </c>
      <c r="C28">
        <v>174</v>
      </c>
      <c r="F28" s="2">
        <v>1</v>
      </c>
      <c r="G28" s="6">
        <v>0.15303430079155672</v>
      </c>
      <c r="H28" s="6"/>
      <c r="J28" s="2">
        <v>1</v>
      </c>
      <c r="K28" s="7">
        <v>1</v>
      </c>
      <c r="L28" s="7"/>
      <c r="M28" s="7"/>
    </row>
    <row r="29" spans="1:22" x14ac:dyDescent="0.35">
      <c r="B29" s="2">
        <v>2</v>
      </c>
      <c r="C29">
        <v>433</v>
      </c>
      <c r="F29" s="2">
        <v>2</v>
      </c>
      <c r="G29" s="6">
        <v>0.38082673702726472</v>
      </c>
      <c r="H29" s="6"/>
      <c r="J29" s="2">
        <v>2</v>
      </c>
      <c r="K29" s="7">
        <v>2</v>
      </c>
      <c r="L29" s="7"/>
      <c r="M29" s="7"/>
    </row>
    <row r="30" spans="1:22" x14ac:dyDescent="0.35">
      <c r="B30" s="2">
        <v>3</v>
      </c>
      <c r="C30">
        <v>438</v>
      </c>
      <c r="F30" s="2">
        <v>3</v>
      </c>
      <c r="G30" s="6">
        <v>0.38522427440633245</v>
      </c>
      <c r="H30" s="6"/>
      <c r="J30" s="2">
        <v>3</v>
      </c>
      <c r="K30" s="7">
        <v>3</v>
      </c>
      <c r="L30" s="7"/>
      <c r="M30" s="7"/>
    </row>
    <row r="31" spans="1:22" x14ac:dyDescent="0.35">
      <c r="B31" s="2">
        <v>4</v>
      </c>
      <c r="C31">
        <v>76</v>
      </c>
      <c r="F31" s="2">
        <v>4</v>
      </c>
      <c r="G31" s="6">
        <v>6.6842568161829374E-2</v>
      </c>
      <c r="H31" s="6"/>
      <c r="J31" s="2">
        <v>4</v>
      </c>
      <c r="K31" s="7">
        <v>4</v>
      </c>
      <c r="L31" s="7"/>
      <c r="M31" s="7"/>
    </row>
    <row r="32" spans="1:22" x14ac:dyDescent="0.35">
      <c r="B32" s="2">
        <v>5</v>
      </c>
      <c r="C32">
        <v>16</v>
      </c>
      <c r="F32" s="2">
        <v>5</v>
      </c>
      <c r="G32" s="6">
        <v>1.4072119613016711E-2</v>
      </c>
      <c r="H32" s="6"/>
      <c r="J32" s="2">
        <v>5</v>
      </c>
      <c r="K32" s="7">
        <v>5</v>
      </c>
      <c r="L32" s="7"/>
      <c r="M32" s="7"/>
    </row>
    <row r="33" spans="1:13" x14ac:dyDescent="0.35">
      <c r="B33" s="2" t="s">
        <v>346</v>
      </c>
      <c r="F33" s="2" t="s">
        <v>346</v>
      </c>
      <c r="G33" s="6">
        <v>0</v>
      </c>
      <c r="H33" s="6"/>
      <c r="J33" s="2" t="s">
        <v>346</v>
      </c>
      <c r="K33" s="7"/>
      <c r="L33" s="7"/>
      <c r="M33" s="7"/>
    </row>
    <row r="34" spans="1:13" x14ac:dyDescent="0.35">
      <c r="B34" s="2" t="s">
        <v>55</v>
      </c>
      <c r="C34">
        <v>1137</v>
      </c>
      <c r="F34" s="2" t="s">
        <v>55</v>
      </c>
      <c r="G34" s="6">
        <v>1</v>
      </c>
      <c r="H34" s="6"/>
      <c r="J34" s="2" t="s">
        <v>55</v>
      </c>
      <c r="K34" s="7">
        <v>2.4080914687774846</v>
      </c>
      <c r="L34" s="7"/>
      <c r="M34" s="7"/>
    </row>
    <row r="37" spans="1:13" ht="20" thickBot="1" x14ac:dyDescent="0.5">
      <c r="B37" s="5" t="s">
        <v>5</v>
      </c>
    </row>
    <row r="38" spans="1:13" ht="15" thickTop="1" x14ac:dyDescent="0.35">
      <c r="A38" s="4" t="s">
        <v>64</v>
      </c>
      <c r="B38" s="1" t="s">
        <v>85</v>
      </c>
      <c r="C38" s="1" t="s">
        <v>57</v>
      </c>
      <c r="F38" s="1" t="s">
        <v>85</v>
      </c>
      <c r="G38" s="1" t="s">
        <v>57</v>
      </c>
      <c r="H38" s="1"/>
      <c r="J38" s="1" t="s">
        <v>86</v>
      </c>
      <c r="K38" s="1" t="s">
        <v>57</v>
      </c>
      <c r="L38" s="1"/>
      <c r="M38" s="1"/>
    </row>
    <row r="39" spans="1:13" x14ac:dyDescent="0.35">
      <c r="B39" s="1" t="s">
        <v>57</v>
      </c>
      <c r="C39">
        <v>2024</v>
      </c>
      <c r="F39" s="1" t="s">
        <v>57</v>
      </c>
      <c r="G39">
        <v>2024</v>
      </c>
      <c r="J39" s="1" t="s">
        <v>57</v>
      </c>
      <c r="K39">
        <v>2024</v>
      </c>
    </row>
    <row r="40" spans="1:13" x14ac:dyDescent="0.35">
      <c r="B40" s="2">
        <v>1</v>
      </c>
      <c r="C40">
        <v>118</v>
      </c>
      <c r="F40" s="2">
        <v>1</v>
      </c>
      <c r="G40" s="6">
        <v>0.10717529518619437</v>
      </c>
      <c r="H40" s="6"/>
      <c r="J40" s="2">
        <v>1</v>
      </c>
      <c r="K40" s="7">
        <v>1</v>
      </c>
      <c r="L40" s="7"/>
      <c r="M40" s="7"/>
    </row>
    <row r="41" spans="1:13" x14ac:dyDescent="0.35">
      <c r="B41" s="2">
        <v>2</v>
      </c>
      <c r="C41">
        <v>415</v>
      </c>
      <c r="F41" s="2">
        <v>2</v>
      </c>
      <c r="G41" s="6">
        <v>0.37693006357856496</v>
      </c>
      <c r="H41" s="6"/>
      <c r="J41" s="2">
        <v>2</v>
      </c>
      <c r="K41" s="7">
        <v>2</v>
      </c>
      <c r="L41" s="7"/>
      <c r="M41" s="7"/>
    </row>
    <row r="42" spans="1:13" x14ac:dyDescent="0.35">
      <c r="B42" s="2">
        <v>3</v>
      </c>
      <c r="C42">
        <v>461</v>
      </c>
      <c r="F42" s="2">
        <v>3</v>
      </c>
      <c r="G42" s="6">
        <v>0.41871026339691192</v>
      </c>
      <c r="H42" s="6"/>
      <c r="J42" s="2">
        <v>3</v>
      </c>
      <c r="K42" s="7">
        <v>3</v>
      </c>
      <c r="L42" s="7"/>
      <c r="M42" s="7"/>
    </row>
    <row r="43" spans="1:13" x14ac:dyDescent="0.35">
      <c r="B43" s="2">
        <v>4</v>
      </c>
      <c r="C43">
        <v>89</v>
      </c>
      <c r="F43" s="2">
        <v>4</v>
      </c>
      <c r="G43" s="6">
        <v>8.0835603996366939E-2</v>
      </c>
      <c r="H43" s="6"/>
      <c r="J43" s="2">
        <v>4</v>
      </c>
      <c r="K43" s="7">
        <v>4</v>
      </c>
      <c r="L43" s="7"/>
      <c r="M43" s="7"/>
    </row>
    <row r="44" spans="1:13" x14ac:dyDescent="0.35">
      <c r="B44" s="2">
        <v>5</v>
      </c>
      <c r="C44">
        <v>18</v>
      </c>
      <c r="F44" s="2">
        <v>5</v>
      </c>
      <c r="G44" s="6">
        <v>1.6348773841961851E-2</v>
      </c>
      <c r="H44" s="6"/>
      <c r="J44" s="2">
        <v>5</v>
      </c>
      <c r="K44" s="7">
        <v>5</v>
      </c>
      <c r="L44" s="7"/>
      <c r="M44" s="7"/>
    </row>
    <row r="45" spans="1:13" x14ac:dyDescent="0.35">
      <c r="B45" s="2" t="s">
        <v>346</v>
      </c>
      <c r="F45" s="2" t="s">
        <v>346</v>
      </c>
      <c r="G45" s="6">
        <v>0</v>
      </c>
      <c r="H45" s="6"/>
      <c r="J45" s="2" t="s">
        <v>346</v>
      </c>
      <c r="K45" s="7"/>
      <c r="L45" s="7"/>
      <c r="M45" s="7"/>
    </row>
    <row r="46" spans="1:13" x14ac:dyDescent="0.35">
      <c r="B46" s="2" t="s">
        <v>55</v>
      </c>
      <c r="C46">
        <v>1101</v>
      </c>
      <c r="F46" s="2" t="s">
        <v>55</v>
      </c>
      <c r="G46" s="6">
        <v>1</v>
      </c>
      <c r="H46" s="6"/>
      <c r="J46" s="2" t="s">
        <v>55</v>
      </c>
      <c r="K46" s="7">
        <v>2.5222524977293368</v>
      </c>
      <c r="L46" s="7"/>
      <c r="M46" s="7"/>
    </row>
    <row r="49" spans="1:13" ht="20" thickBot="1" x14ac:dyDescent="0.5">
      <c r="B49" s="5" t="s">
        <v>6</v>
      </c>
    </row>
    <row r="50" spans="1:13" ht="15" thickTop="1" x14ac:dyDescent="0.35">
      <c r="A50" s="4" t="s">
        <v>67</v>
      </c>
      <c r="B50" s="1" t="s">
        <v>87</v>
      </c>
      <c r="C50" s="1" t="s">
        <v>57</v>
      </c>
      <c r="F50" s="1" t="s">
        <v>87</v>
      </c>
      <c r="G50" s="1" t="s">
        <v>57</v>
      </c>
      <c r="H50" s="1"/>
      <c r="J50" s="1" t="s">
        <v>93</v>
      </c>
      <c r="K50" s="1" t="s">
        <v>57</v>
      </c>
      <c r="L50" s="1"/>
      <c r="M50" s="1"/>
    </row>
    <row r="51" spans="1:13" x14ac:dyDescent="0.35">
      <c r="B51" s="1" t="s">
        <v>57</v>
      </c>
      <c r="C51">
        <v>2024</v>
      </c>
      <c r="F51" s="1" t="s">
        <v>57</v>
      </c>
      <c r="G51">
        <v>2024</v>
      </c>
      <c r="J51" s="1" t="s">
        <v>57</v>
      </c>
      <c r="K51">
        <v>2024</v>
      </c>
    </row>
    <row r="52" spans="1:13" x14ac:dyDescent="0.35">
      <c r="B52" s="2">
        <v>1</v>
      </c>
      <c r="C52">
        <v>95</v>
      </c>
      <c r="F52" s="2">
        <v>1</v>
      </c>
      <c r="G52" s="6">
        <v>8.347978910369068E-2</v>
      </c>
      <c r="H52" s="6"/>
      <c r="J52" s="2">
        <v>1</v>
      </c>
      <c r="K52" s="7">
        <v>1</v>
      </c>
      <c r="L52" s="7"/>
      <c r="M52" s="7"/>
    </row>
    <row r="53" spans="1:13" x14ac:dyDescent="0.35">
      <c r="B53" s="2">
        <v>2</v>
      </c>
      <c r="C53">
        <v>350</v>
      </c>
      <c r="F53" s="2">
        <v>2</v>
      </c>
      <c r="G53" s="6">
        <v>0.30755711775043937</v>
      </c>
      <c r="H53" s="6"/>
      <c r="J53" s="2">
        <v>2</v>
      </c>
      <c r="K53" s="7">
        <v>2</v>
      </c>
      <c r="L53" s="7"/>
      <c r="M53" s="7"/>
    </row>
    <row r="54" spans="1:13" x14ac:dyDescent="0.35">
      <c r="B54" s="2">
        <v>3</v>
      </c>
      <c r="C54">
        <v>330</v>
      </c>
      <c r="F54" s="2">
        <v>3</v>
      </c>
      <c r="G54" s="6">
        <v>0.28998242530755713</v>
      </c>
      <c r="H54" s="6"/>
      <c r="J54" s="2">
        <v>3</v>
      </c>
      <c r="K54" s="7">
        <v>3</v>
      </c>
      <c r="L54" s="7"/>
      <c r="M54" s="7"/>
    </row>
    <row r="55" spans="1:13" x14ac:dyDescent="0.35">
      <c r="B55" s="2">
        <v>4</v>
      </c>
      <c r="C55">
        <v>273</v>
      </c>
      <c r="F55" s="2">
        <v>4</v>
      </c>
      <c r="G55" s="6">
        <v>0.2398945518453427</v>
      </c>
      <c r="H55" s="6"/>
      <c r="J55" s="2">
        <v>4</v>
      </c>
      <c r="K55" s="7">
        <v>4</v>
      </c>
      <c r="L55" s="7"/>
      <c r="M55" s="7"/>
    </row>
    <row r="56" spans="1:13" x14ac:dyDescent="0.35">
      <c r="B56" s="2">
        <v>5</v>
      </c>
      <c r="C56">
        <v>90</v>
      </c>
      <c r="F56" s="2">
        <v>5</v>
      </c>
      <c r="G56" s="6">
        <v>7.9086115992970121E-2</v>
      </c>
      <c r="H56" s="6"/>
      <c r="J56" s="2">
        <v>5</v>
      </c>
      <c r="K56" s="7">
        <v>5</v>
      </c>
      <c r="L56" s="7"/>
      <c r="M56" s="7"/>
    </row>
    <row r="57" spans="1:13" x14ac:dyDescent="0.35">
      <c r="B57" s="2" t="s">
        <v>346</v>
      </c>
      <c r="F57" s="2" t="s">
        <v>346</v>
      </c>
      <c r="G57" s="6">
        <v>0</v>
      </c>
      <c r="H57" s="6"/>
      <c r="J57" s="2" t="s">
        <v>346</v>
      </c>
      <c r="K57" s="7"/>
      <c r="L57" s="7"/>
      <c r="M57" s="7"/>
    </row>
    <row r="58" spans="1:13" x14ac:dyDescent="0.35">
      <c r="B58" s="2" t="s">
        <v>55</v>
      </c>
      <c r="C58">
        <v>1138</v>
      </c>
      <c r="F58" s="2" t="s">
        <v>55</v>
      </c>
      <c r="G58" s="6">
        <v>1</v>
      </c>
      <c r="H58" s="6"/>
      <c r="J58" s="2" t="s">
        <v>55</v>
      </c>
      <c r="K58" s="7">
        <v>2.9235500878734624</v>
      </c>
      <c r="L58" s="7"/>
      <c r="M58" s="7"/>
    </row>
    <row r="61" spans="1:13" ht="20" thickBot="1" x14ac:dyDescent="0.5">
      <c r="B61" s="5" t="s">
        <v>7</v>
      </c>
    </row>
    <row r="62" spans="1:13" ht="15" thickTop="1" x14ac:dyDescent="0.35">
      <c r="A62" s="4" t="s">
        <v>68</v>
      </c>
      <c r="B62" s="1" t="s">
        <v>96</v>
      </c>
      <c r="C62" s="1" t="s">
        <v>57</v>
      </c>
      <c r="F62" s="1" t="s">
        <v>96</v>
      </c>
      <c r="G62" s="1" t="s">
        <v>57</v>
      </c>
      <c r="H62" s="1"/>
      <c r="J62" s="1" t="s">
        <v>147</v>
      </c>
      <c r="K62" s="1" t="s">
        <v>57</v>
      </c>
      <c r="L62" s="1"/>
      <c r="M62" s="1"/>
    </row>
    <row r="63" spans="1:13" x14ac:dyDescent="0.35">
      <c r="B63" s="1" t="s">
        <v>57</v>
      </c>
      <c r="C63">
        <v>2024</v>
      </c>
      <c r="F63" s="1" t="s">
        <v>57</v>
      </c>
      <c r="G63">
        <v>2024</v>
      </c>
      <c r="J63" s="1" t="s">
        <v>57</v>
      </c>
      <c r="K63">
        <v>2024</v>
      </c>
    </row>
    <row r="64" spans="1:13" x14ac:dyDescent="0.35">
      <c r="B64" s="2">
        <v>1</v>
      </c>
      <c r="C64">
        <v>84</v>
      </c>
      <c r="F64" s="2">
        <v>1</v>
      </c>
      <c r="G64" s="6">
        <v>7.3878627968337732E-2</v>
      </c>
      <c r="H64" s="6"/>
      <c r="J64" s="2">
        <v>1</v>
      </c>
      <c r="K64" s="7">
        <v>1</v>
      </c>
      <c r="L64" s="7"/>
      <c r="M64" s="7"/>
    </row>
    <row r="65" spans="1:13" x14ac:dyDescent="0.35">
      <c r="B65" s="2">
        <v>2</v>
      </c>
      <c r="C65">
        <v>301</v>
      </c>
      <c r="F65" s="2">
        <v>2</v>
      </c>
      <c r="G65" s="6">
        <v>0.26473175021987688</v>
      </c>
      <c r="H65" s="6"/>
      <c r="J65" s="2">
        <v>2</v>
      </c>
      <c r="K65" s="7">
        <v>2</v>
      </c>
      <c r="L65" s="7"/>
      <c r="M65" s="7"/>
    </row>
    <row r="66" spans="1:13" x14ac:dyDescent="0.35">
      <c r="B66" s="2">
        <v>3</v>
      </c>
      <c r="C66">
        <v>524</v>
      </c>
      <c r="F66" s="2">
        <v>3</v>
      </c>
      <c r="G66" s="6">
        <v>0.46086191732629728</v>
      </c>
      <c r="H66" s="6"/>
      <c r="J66" s="2">
        <v>3</v>
      </c>
      <c r="K66" s="7">
        <v>3</v>
      </c>
      <c r="L66" s="7"/>
      <c r="M66" s="7"/>
    </row>
    <row r="67" spans="1:13" x14ac:dyDescent="0.35">
      <c r="B67" s="2">
        <v>4</v>
      </c>
      <c r="C67">
        <v>190</v>
      </c>
      <c r="F67" s="2">
        <v>4</v>
      </c>
      <c r="G67" s="6">
        <v>0.16710642040457344</v>
      </c>
      <c r="H67" s="6"/>
      <c r="J67" s="2">
        <v>4</v>
      </c>
      <c r="K67" s="7">
        <v>4</v>
      </c>
      <c r="L67" s="7"/>
      <c r="M67" s="7"/>
    </row>
    <row r="68" spans="1:13" x14ac:dyDescent="0.35">
      <c r="B68" s="2">
        <v>5</v>
      </c>
      <c r="C68">
        <v>38</v>
      </c>
      <c r="F68" s="2">
        <v>5</v>
      </c>
      <c r="G68" s="6">
        <v>3.3421284080914687E-2</v>
      </c>
      <c r="H68" s="6"/>
      <c r="J68" s="2">
        <v>5</v>
      </c>
      <c r="K68" s="7">
        <v>5</v>
      </c>
      <c r="L68" s="7"/>
      <c r="M68" s="7"/>
    </row>
    <row r="69" spans="1:13" x14ac:dyDescent="0.35">
      <c r="B69" s="2" t="s">
        <v>346</v>
      </c>
      <c r="F69" s="2" t="s">
        <v>346</v>
      </c>
      <c r="G69" s="6">
        <v>0</v>
      </c>
      <c r="H69" s="6"/>
      <c r="J69" s="2" t="s">
        <v>346</v>
      </c>
      <c r="K69" s="7"/>
      <c r="L69" s="7"/>
      <c r="M69" s="7"/>
    </row>
    <row r="70" spans="1:13" x14ac:dyDescent="0.35">
      <c r="B70" s="2" t="s">
        <v>55</v>
      </c>
      <c r="C70">
        <v>1137</v>
      </c>
      <c r="F70" s="2" t="s">
        <v>55</v>
      </c>
      <c r="G70" s="6">
        <v>1</v>
      </c>
      <c r="H70" s="6"/>
      <c r="J70" s="2" t="s">
        <v>55</v>
      </c>
      <c r="K70" s="7">
        <v>2.8214599824098503</v>
      </c>
      <c r="L70" s="7"/>
      <c r="M70" s="7"/>
    </row>
    <row r="73" spans="1:13" ht="20" thickBot="1" x14ac:dyDescent="0.5">
      <c r="B73" s="5" t="s">
        <v>8</v>
      </c>
    </row>
    <row r="74" spans="1:13" ht="15" thickTop="1" x14ac:dyDescent="0.35">
      <c r="A74" s="4" t="s">
        <v>69</v>
      </c>
      <c r="B74" s="1" t="s">
        <v>97</v>
      </c>
      <c r="C74" s="1" t="s">
        <v>57</v>
      </c>
      <c r="F74" s="1" t="s">
        <v>97</v>
      </c>
      <c r="G74" s="1" t="s">
        <v>57</v>
      </c>
      <c r="H74" s="1"/>
      <c r="J74" s="1" t="s">
        <v>148</v>
      </c>
      <c r="K74" s="1" t="s">
        <v>57</v>
      </c>
      <c r="L74" s="1"/>
      <c r="M74" s="1"/>
    </row>
    <row r="75" spans="1:13" x14ac:dyDescent="0.35">
      <c r="B75" s="1" t="s">
        <v>57</v>
      </c>
      <c r="C75">
        <v>2024</v>
      </c>
      <c r="F75" s="1" t="s">
        <v>57</v>
      </c>
      <c r="G75">
        <v>2024</v>
      </c>
      <c r="J75" s="1" t="s">
        <v>57</v>
      </c>
      <c r="K75">
        <v>2024</v>
      </c>
    </row>
    <row r="76" spans="1:13" x14ac:dyDescent="0.35">
      <c r="B76" s="2">
        <v>1</v>
      </c>
      <c r="C76">
        <v>129</v>
      </c>
      <c r="F76" s="8">
        <v>1</v>
      </c>
      <c r="G76" s="6">
        <v>0.1164259927797834</v>
      </c>
      <c r="H76" s="6"/>
      <c r="J76" s="2">
        <v>1</v>
      </c>
      <c r="K76" s="7">
        <v>1</v>
      </c>
      <c r="L76" s="7"/>
      <c r="M76" s="7"/>
    </row>
    <row r="77" spans="1:13" x14ac:dyDescent="0.35">
      <c r="B77" s="2">
        <v>2</v>
      </c>
      <c r="C77">
        <v>369</v>
      </c>
      <c r="F77" s="8">
        <v>2</v>
      </c>
      <c r="G77" s="6">
        <v>0.33303249097472926</v>
      </c>
      <c r="H77" s="6"/>
      <c r="J77" s="2">
        <v>2</v>
      </c>
      <c r="K77" s="7">
        <v>2</v>
      </c>
      <c r="L77" s="7"/>
      <c r="M77" s="7"/>
    </row>
    <row r="78" spans="1:13" x14ac:dyDescent="0.35">
      <c r="B78" s="2">
        <v>3</v>
      </c>
      <c r="C78">
        <v>394</v>
      </c>
      <c r="F78" s="8">
        <v>3</v>
      </c>
      <c r="G78" s="6">
        <v>0.3555956678700361</v>
      </c>
      <c r="H78" s="6"/>
      <c r="J78" s="2">
        <v>3</v>
      </c>
      <c r="K78" s="7">
        <v>3</v>
      </c>
      <c r="L78" s="7"/>
      <c r="M78" s="7"/>
    </row>
    <row r="79" spans="1:13" x14ac:dyDescent="0.35">
      <c r="B79" s="2">
        <v>4</v>
      </c>
      <c r="C79">
        <v>148</v>
      </c>
      <c r="F79" s="8">
        <v>4</v>
      </c>
      <c r="G79" s="6">
        <v>0.13357400722021662</v>
      </c>
      <c r="H79" s="6"/>
      <c r="J79" s="2">
        <v>4</v>
      </c>
      <c r="K79" s="7">
        <v>4</v>
      </c>
      <c r="L79" s="7"/>
      <c r="M79" s="7"/>
    </row>
    <row r="80" spans="1:13" x14ac:dyDescent="0.35">
      <c r="B80" s="2">
        <v>5</v>
      </c>
      <c r="C80">
        <v>68</v>
      </c>
      <c r="F80" s="8">
        <v>5</v>
      </c>
      <c r="G80" s="6">
        <v>6.1371841155234655E-2</v>
      </c>
      <c r="H80" s="6"/>
      <c r="J80" s="2">
        <v>5</v>
      </c>
      <c r="K80" s="7">
        <v>5</v>
      </c>
      <c r="L80" s="7"/>
      <c r="M80" s="7"/>
    </row>
    <row r="81" spans="1:13" x14ac:dyDescent="0.35">
      <c r="B81" s="2" t="s">
        <v>346</v>
      </c>
      <c r="F81" s="8" t="s">
        <v>346</v>
      </c>
      <c r="G81" s="6">
        <v>0</v>
      </c>
      <c r="H81" s="6"/>
      <c r="J81" s="2" t="s">
        <v>346</v>
      </c>
      <c r="K81" s="7"/>
      <c r="L81" s="7"/>
      <c r="M81" s="7"/>
    </row>
    <row r="82" spans="1:13" x14ac:dyDescent="0.35">
      <c r="B82" s="2" t="s">
        <v>55</v>
      </c>
      <c r="C82">
        <v>1108</v>
      </c>
      <c r="F82" s="2" t="s">
        <v>55</v>
      </c>
      <c r="G82" s="6">
        <v>1</v>
      </c>
      <c r="H82" s="6"/>
      <c r="J82" s="2" t="s">
        <v>55</v>
      </c>
      <c r="K82" s="7">
        <v>2.6904332129963899</v>
      </c>
      <c r="L82" s="7"/>
      <c r="M82" s="7"/>
    </row>
    <row r="85" spans="1:13" ht="20" thickBot="1" x14ac:dyDescent="0.5">
      <c r="B85" s="5" t="s">
        <v>9</v>
      </c>
    </row>
    <row r="86" spans="1:13" ht="15" thickTop="1" x14ac:dyDescent="0.35">
      <c r="A86" s="4" t="s">
        <v>70</v>
      </c>
      <c r="B86" s="1" t="s">
        <v>98</v>
      </c>
      <c r="C86" s="1" t="s">
        <v>57</v>
      </c>
      <c r="F86" s="1" t="s">
        <v>98</v>
      </c>
      <c r="G86" s="1" t="s">
        <v>57</v>
      </c>
      <c r="H86" s="1"/>
      <c r="J86" s="1" t="s">
        <v>149</v>
      </c>
      <c r="K86" s="1" t="s">
        <v>57</v>
      </c>
      <c r="L86" s="1"/>
      <c r="M86" s="1"/>
    </row>
    <row r="87" spans="1:13" x14ac:dyDescent="0.35">
      <c r="B87" s="1" t="s">
        <v>57</v>
      </c>
      <c r="C87">
        <v>2024</v>
      </c>
      <c r="F87" s="1" t="s">
        <v>57</v>
      </c>
      <c r="G87">
        <v>2024</v>
      </c>
      <c r="J87" s="1" t="s">
        <v>57</v>
      </c>
      <c r="K87">
        <v>2024</v>
      </c>
    </row>
    <row r="88" spans="1:13" x14ac:dyDescent="0.35">
      <c r="B88" s="2">
        <v>1</v>
      </c>
      <c r="C88">
        <v>28</v>
      </c>
      <c r="F88" s="2">
        <v>1</v>
      </c>
      <c r="G88" s="6">
        <v>2.4626209322779244E-2</v>
      </c>
      <c r="H88" s="6"/>
      <c r="J88" s="2">
        <v>1</v>
      </c>
      <c r="K88" s="7">
        <v>1</v>
      </c>
      <c r="L88" s="7"/>
      <c r="M88" s="7"/>
    </row>
    <row r="89" spans="1:13" x14ac:dyDescent="0.35">
      <c r="B89" s="2">
        <v>2</v>
      </c>
      <c r="C89">
        <v>165</v>
      </c>
      <c r="F89" s="2">
        <v>2</v>
      </c>
      <c r="G89" s="6">
        <v>0.14511873350923482</v>
      </c>
      <c r="H89" s="6"/>
      <c r="J89" s="2">
        <v>2</v>
      </c>
      <c r="K89" s="7">
        <v>2</v>
      </c>
      <c r="L89" s="7"/>
      <c r="M89" s="7"/>
    </row>
    <row r="90" spans="1:13" x14ac:dyDescent="0.35">
      <c r="B90" s="2">
        <v>3</v>
      </c>
      <c r="C90">
        <v>411</v>
      </c>
      <c r="F90" s="2">
        <v>3</v>
      </c>
      <c r="G90" s="6">
        <v>0.36147757255936674</v>
      </c>
      <c r="H90" s="6"/>
      <c r="J90" s="2">
        <v>3</v>
      </c>
      <c r="K90" s="7">
        <v>3</v>
      </c>
      <c r="L90" s="7"/>
      <c r="M90" s="7"/>
    </row>
    <row r="91" spans="1:13" x14ac:dyDescent="0.35">
      <c r="B91" s="2">
        <v>4</v>
      </c>
      <c r="C91">
        <v>367</v>
      </c>
      <c r="F91" s="2">
        <v>4</v>
      </c>
      <c r="G91" s="6">
        <v>0.3227792436235708</v>
      </c>
      <c r="H91" s="6"/>
      <c r="J91" s="2">
        <v>4</v>
      </c>
      <c r="K91" s="7">
        <v>4</v>
      </c>
      <c r="L91" s="7"/>
      <c r="M91" s="7"/>
    </row>
    <row r="92" spans="1:13" x14ac:dyDescent="0.35">
      <c r="B92" s="2">
        <v>5</v>
      </c>
      <c r="C92">
        <v>153</v>
      </c>
      <c r="F92" s="2">
        <v>5</v>
      </c>
      <c r="G92" s="6">
        <v>0.13456464379947231</v>
      </c>
      <c r="H92" s="6"/>
      <c r="J92" s="2">
        <v>5</v>
      </c>
      <c r="K92" s="7">
        <v>5</v>
      </c>
      <c r="L92" s="7"/>
      <c r="M92" s="7"/>
    </row>
    <row r="93" spans="1:13" x14ac:dyDescent="0.35">
      <c r="B93" s="2">
        <v>6</v>
      </c>
      <c r="C93">
        <v>13</v>
      </c>
      <c r="F93" s="2">
        <v>6</v>
      </c>
      <c r="G93" s="6">
        <v>1.1433597185576077E-2</v>
      </c>
      <c r="H93" s="6"/>
      <c r="J93" s="2">
        <v>6</v>
      </c>
      <c r="K93" s="7">
        <v>6</v>
      </c>
      <c r="L93" s="7"/>
      <c r="M93" s="7"/>
    </row>
    <row r="94" spans="1:13" x14ac:dyDescent="0.35">
      <c r="B94" s="2" t="s">
        <v>346</v>
      </c>
      <c r="F94" s="2" t="s">
        <v>346</v>
      </c>
      <c r="G94" s="6">
        <v>0</v>
      </c>
      <c r="H94" s="6"/>
      <c r="J94" s="2" t="s">
        <v>346</v>
      </c>
      <c r="K94" s="7"/>
      <c r="L94" s="7"/>
      <c r="M94" s="7"/>
    </row>
    <row r="95" spans="1:13" x14ac:dyDescent="0.35">
      <c r="B95" s="2" t="s">
        <v>55</v>
      </c>
      <c r="C95">
        <v>1137</v>
      </c>
      <c r="F95" s="2" t="s">
        <v>55</v>
      </c>
      <c r="G95" s="6">
        <v>1</v>
      </c>
      <c r="H95" s="6"/>
      <c r="J95" s="2" t="s">
        <v>55</v>
      </c>
      <c r="K95" s="7">
        <v>3.4318381706244505</v>
      </c>
      <c r="L95" s="7"/>
      <c r="M95" s="7"/>
    </row>
    <row r="97" spans="1:13" ht="20" thickBot="1" x14ac:dyDescent="0.5">
      <c r="B97" s="5" t="s">
        <v>10</v>
      </c>
    </row>
    <row r="98" spans="1:13" ht="15" thickTop="1" x14ac:dyDescent="0.35">
      <c r="A98" s="4" t="s">
        <v>71</v>
      </c>
      <c r="B98" s="1" t="s">
        <v>99</v>
      </c>
      <c r="C98" s="1" t="s">
        <v>57</v>
      </c>
      <c r="F98" s="1" t="s">
        <v>99</v>
      </c>
      <c r="G98" s="1" t="s">
        <v>57</v>
      </c>
      <c r="H98" s="1"/>
      <c r="J98" s="1" t="s">
        <v>150</v>
      </c>
      <c r="K98" s="1" t="s">
        <v>57</v>
      </c>
      <c r="L98" s="1"/>
      <c r="M98" s="1"/>
    </row>
    <row r="99" spans="1:13" x14ac:dyDescent="0.35">
      <c r="B99" s="1" t="s">
        <v>57</v>
      </c>
      <c r="C99">
        <v>2024</v>
      </c>
      <c r="F99" s="1" t="s">
        <v>57</v>
      </c>
      <c r="G99">
        <v>2024</v>
      </c>
      <c r="J99" s="1" t="s">
        <v>57</v>
      </c>
      <c r="K99">
        <v>2024</v>
      </c>
    </row>
    <row r="100" spans="1:13" x14ac:dyDescent="0.35">
      <c r="B100" s="2">
        <v>1</v>
      </c>
      <c r="C100">
        <v>222</v>
      </c>
      <c r="F100" s="2">
        <v>1</v>
      </c>
      <c r="G100" s="6">
        <v>0.196113074204947</v>
      </c>
      <c r="H100" s="6"/>
      <c r="J100" s="2">
        <v>1</v>
      </c>
      <c r="K100" s="7">
        <v>1</v>
      </c>
      <c r="L100" s="7"/>
      <c r="M100" s="7"/>
    </row>
    <row r="101" spans="1:13" x14ac:dyDescent="0.35">
      <c r="B101" s="2">
        <v>2</v>
      </c>
      <c r="C101">
        <v>482</v>
      </c>
      <c r="F101" s="2">
        <v>2</v>
      </c>
      <c r="G101" s="6">
        <v>0.42579505300353354</v>
      </c>
      <c r="H101" s="6"/>
      <c r="J101" s="2">
        <v>2</v>
      </c>
      <c r="K101" s="7">
        <v>2</v>
      </c>
      <c r="L101" s="7"/>
      <c r="M101" s="7"/>
    </row>
    <row r="102" spans="1:13" x14ac:dyDescent="0.35">
      <c r="B102" s="2">
        <v>3</v>
      </c>
      <c r="C102">
        <v>276</v>
      </c>
      <c r="F102" s="2">
        <v>3</v>
      </c>
      <c r="G102" s="6">
        <v>0.24381625441696114</v>
      </c>
      <c r="H102" s="6"/>
      <c r="J102" s="2">
        <v>3</v>
      </c>
      <c r="K102" s="7">
        <v>3</v>
      </c>
      <c r="L102" s="7"/>
      <c r="M102" s="7"/>
    </row>
    <row r="103" spans="1:13" x14ac:dyDescent="0.35">
      <c r="B103" s="2">
        <v>4</v>
      </c>
      <c r="C103">
        <v>64</v>
      </c>
      <c r="F103" s="2">
        <v>4</v>
      </c>
      <c r="G103" s="6">
        <v>5.6537102473498232E-2</v>
      </c>
      <c r="H103" s="6"/>
      <c r="J103" s="2">
        <v>4</v>
      </c>
      <c r="K103" s="7">
        <v>4</v>
      </c>
      <c r="L103" s="7"/>
      <c r="M103" s="7"/>
    </row>
    <row r="104" spans="1:13" x14ac:dyDescent="0.35">
      <c r="B104" s="2">
        <v>5</v>
      </c>
      <c r="C104">
        <v>32</v>
      </c>
      <c r="F104" s="2">
        <v>5</v>
      </c>
      <c r="G104" s="6">
        <v>2.8268551236749116E-2</v>
      </c>
      <c r="H104" s="6"/>
      <c r="J104" s="2">
        <v>5</v>
      </c>
      <c r="K104" s="7">
        <v>5</v>
      </c>
      <c r="L104" s="7"/>
      <c r="M104" s="7"/>
    </row>
    <row r="105" spans="1:13" x14ac:dyDescent="0.35">
      <c r="B105" s="2">
        <v>6</v>
      </c>
      <c r="C105">
        <v>56</v>
      </c>
      <c r="F105" s="2">
        <v>6</v>
      </c>
      <c r="G105" s="6">
        <v>4.9469964664310952E-2</v>
      </c>
      <c r="H105" s="6"/>
      <c r="J105" s="2">
        <v>6</v>
      </c>
      <c r="K105" s="7">
        <v>6</v>
      </c>
      <c r="L105" s="7"/>
      <c r="M105" s="7"/>
    </row>
    <row r="106" spans="1:13" x14ac:dyDescent="0.35">
      <c r="B106" s="2" t="s">
        <v>346</v>
      </c>
      <c r="F106" s="2" t="s">
        <v>346</v>
      </c>
      <c r="G106" s="6">
        <v>0</v>
      </c>
      <c r="H106" s="6"/>
      <c r="J106" s="2" t="s">
        <v>346</v>
      </c>
      <c r="K106" s="7"/>
      <c r="L106" s="7"/>
      <c r="M106" s="7"/>
    </row>
    <row r="107" spans="1:13" x14ac:dyDescent="0.35">
      <c r="B107" s="2" t="s">
        <v>55</v>
      </c>
      <c r="C107">
        <v>1132</v>
      </c>
      <c r="F107" s="2" t="s">
        <v>55</v>
      </c>
      <c r="G107" s="6">
        <v>1</v>
      </c>
      <c r="H107" s="6"/>
      <c r="J107" s="2" t="s">
        <v>55</v>
      </c>
      <c r="K107" s="7">
        <v>2.4434628975265018</v>
      </c>
      <c r="L107" s="7"/>
      <c r="M107" s="7"/>
    </row>
    <row r="109" spans="1:13" ht="20" thickBot="1" x14ac:dyDescent="0.5">
      <c r="B109" s="5" t="s">
        <v>11</v>
      </c>
    </row>
    <row r="110" spans="1:13" ht="15" thickTop="1" x14ac:dyDescent="0.35">
      <c r="A110" s="4" t="s">
        <v>72</v>
      </c>
      <c r="B110" s="1" t="s">
        <v>100</v>
      </c>
      <c r="C110" s="1" t="s">
        <v>57</v>
      </c>
      <c r="F110" s="1" t="s">
        <v>100</v>
      </c>
      <c r="G110" s="1" t="s">
        <v>57</v>
      </c>
      <c r="H110" s="1"/>
      <c r="J110" s="1" t="s">
        <v>151</v>
      </c>
      <c r="K110" s="1" t="s">
        <v>57</v>
      </c>
      <c r="L110" s="1"/>
      <c r="M110" s="1"/>
    </row>
    <row r="111" spans="1:13" x14ac:dyDescent="0.35">
      <c r="B111" s="1" t="s">
        <v>57</v>
      </c>
      <c r="C111">
        <v>2024</v>
      </c>
      <c r="F111" s="1" t="s">
        <v>57</v>
      </c>
      <c r="G111">
        <v>2024</v>
      </c>
      <c r="J111" s="1" t="s">
        <v>57</v>
      </c>
      <c r="K111">
        <v>2024</v>
      </c>
    </row>
    <row r="112" spans="1:13" x14ac:dyDescent="0.35">
      <c r="B112" s="2">
        <v>1</v>
      </c>
      <c r="C112">
        <v>185</v>
      </c>
      <c r="F112" s="2">
        <v>1</v>
      </c>
      <c r="G112" s="6">
        <v>0.16228070175438597</v>
      </c>
      <c r="H112" s="6"/>
      <c r="J112" s="2">
        <v>1</v>
      </c>
      <c r="K112" s="7">
        <v>1</v>
      </c>
      <c r="L112" s="7"/>
      <c r="M112" s="7"/>
    </row>
    <row r="113" spans="1:13" x14ac:dyDescent="0.35">
      <c r="B113" s="2">
        <v>2</v>
      </c>
      <c r="C113">
        <v>480</v>
      </c>
      <c r="F113" s="2">
        <v>2</v>
      </c>
      <c r="G113" s="6">
        <v>0.42105263157894735</v>
      </c>
      <c r="H113" s="6"/>
      <c r="J113" s="2">
        <v>2</v>
      </c>
      <c r="K113" s="7">
        <v>2</v>
      </c>
      <c r="L113" s="7"/>
      <c r="M113" s="7"/>
    </row>
    <row r="114" spans="1:13" x14ac:dyDescent="0.35">
      <c r="B114" s="2">
        <v>3</v>
      </c>
      <c r="C114">
        <v>313</v>
      </c>
      <c r="F114" s="2">
        <v>3</v>
      </c>
      <c r="G114" s="6">
        <v>0.27456140350877195</v>
      </c>
      <c r="H114" s="6"/>
      <c r="J114" s="2">
        <v>3</v>
      </c>
      <c r="K114" s="7">
        <v>3</v>
      </c>
      <c r="L114" s="7"/>
      <c r="M114" s="7"/>
    </row>
    <row r="115" spans="1:13" x14ac:dyDescent="0.35">
      <c r="B115" s="2">
        <v>4</v>
      </c>
      <c r="C115">
        <v>103</v>
      </c>
      <c r="F115" s="2">
        <v>4</v>
      </c>
      <c r="G115" s="6">
        <v>9.0350877192982459E-2</v>
      </c>
      <c r="H115" s="6"/>
      <c r="J115" s="2">
        <v>4</v>
      </c>
      <c r="K115" s="7">
        <v>4</v>
      </c>
      <c r="L115" s="7"/>
      <c r="M115" s="7"/>
    </row>
    <row r="116" spans="1:13" x14ac:dyDescent="0.35">
      <c r="B116" s="2">
        <v>5</v>
      </c>
      <c r="C116">
        <v>37</v>
      </c>
      <c r="F116" s="2">
        <v>5</v>
      </c>
      <c r="G116" s="6">
        <v>3.245614035087719E-2</v>
      </c>
      <c r="H116" s="6"/>
      <c r="J116" s="2">
        <v>5</v>
      </c>
      <c r="K116" s="7">
        <v>5</v>
      </c>
      <c r="L116" s="7"/>
      <c r="M116" s="7"/>
    </row>
    <row r="117" spans="1:13" x14ac:dyDescent="0.35">
      <c r="B117" s="2">
        <v>6</v>
      </c>
      <c r="C117">
        <v>22</v>
      </c>
      <c r="F117" s="2">
        <v>6</v>
      </c>
      <c r="G117" s="3">
        <v>1.9298245614035089E-2</v>
      </c>
      <c r="H117" s="3"/>
      <c r="J117" s="2">
        <v>6</v>
      </c>
      <c r="K117" s="7">
        <v>6</v>
      </c>
      <c r="L117" s="7"/>
      <c r="M117" s="7"/>
    </row>
    <row r="118" spans="1:13" x14ac:dyDescent="0.35">
      <c r="B118" s="2" t="s">
        <v>346</v>
      </c>
      <c r="F118" s="2" t="s">
        <v>346</v>
      </c>
      <c r="G118" s="3">
        <v>0</v>
      </c>
      <c r="H118" s="3"/>
      <c r="J118" s="2" t="s">
        <v>346</v>
      </c>
      <c r="K118" s="7"/>
      <c r="L118" s="7"/>
      <c r="M118" s="7"/>
    </row>
    <row r="119" spans="1:13" x14ac:dyDescent="0.35">
      <c r="B119" s="2" t="s">
        <v>55</v>
      </c>
      <c r="C119">
        <v>1140</v>
      </c>
      <c r="F119" s="2" t="s">
        <v>55</v>
      </c>
      <c r="G119" s="6">
        <v>1</v>
      </c>
      <c r="H119" s="6"/>
      <c r="J119" s="2" t="s">
        <v>55</v>
      </c>
      <c r="K119" s="7">
        <v>2.4675438596491226</v>
      </c>
      <c r="L119" s="7"/>
      <c r="M119" s="7"/>
    </row>
    <row r="121" spans="1:13" ht="20" thickBot="1" x14ac:dyDescent="0.5">
      <c r="B121" s="5" t="s">
        <v>12</v>
      </c>
    </row>
    <row r="122" spans="1:13" ht="15" thickTop="1" x14ac:dyDescent="0.35">
      <c r="A122" s="4" t="s">
        <v>73</v>
      </c>
      <c r="B122" s="1" t="s">
        <v>101</v>
      </c>
      <c r="C122" s="1" t="s">
        <v>57</v>
      </c>
      <c r="F122" s="1" t="s">
        <v>101</v>
      </c>
      <c r="G122" s="1" t="s">
        <v>57</v>
      </c>
      <c r="H122" s="1"/>
      <c r="J122" s="1" t="s">
        <v>152</v>
      </c>
      <c r="K122" s="1" t="s">
        <v>57</v>
      </c>
      <c r="L122" s="1"/>
      <c r="M122" s="1"/>
    </row>
    <row r="123" spans="1:13" x14ac:dyDescent="0.35">
      <c r="B123" s="1" t="s">
        <v>57</v>
      </c>
      <c r="C123">
        <v>2024</v>
      </c>
      <c r="F123" s="1" t="s">
        <v>57</v>
      </c>
      <c r="G123">
        <v>2024</v>
      </c>
      <c r="J123" s="1" t="s">
        <v>57</v>
      </c>
      <c r="K123">
        <v>2024</v>
      </c>
    </row>
    <row r="124" spans="1:13" x14ac:dyDescent="0.35">
      <c r="B124" s="2">
        <v>1</v>
      </c>
      <c r="C124">
        <v>200</v>
      </c>
      <c r="F124" s="2">
        <v>1</v>
      </c>
      <c r="G124" s="6">
        <v>0.17969451931716082</v>
      </c>
      <c r="H124" s="6"/>
      <c r="J124" s="2">
        <v>1</v>
      </c>
      <c r="K124" s="7">
        <v>1</v>
      </c>
      <c r="L124" s="7"/>
      <c r="M124" s="7"/>
    </row>
    <row r="125" spans="1:13" x14ac:dyDescent="0.35">
      <c r="B125" s="2">
        <v>2</v>
      </c>
      <c r="C125">
        <v>527</v>
      </c>
      <c r="F125" s="2">
        <v>2</v>
      </c>
      <c r="G125" s="6">
        <v>0.47349505840071876</v>
      </c>
      <c r="H125" s="6"/>
      <c r="J125" s="2">
        <v>2</v>
      </c>
      <c r="K125" s="7">
        <v>2</v>
      </c>
      <c r="L125" s="7"/>
      <c r="M125" s="7"/>
    </row>
    <row r="126" spans="1:13" x14ac:dyDescent="0.35">
      <c r="B126" s="2">
        <v>3</v>
      </c>
      <c r="C126">
        <v>254</v>
      </c>
      <c r="F126" s="2">
        <v>3</v>
      </c>
      <c r="G126" s="6">
        <v>0.22821203953279426</v>
      </c>
      <c r="H126" s="6"/>
      <c r="J126" s="2">
        <v>3</v>
      </c>
      <c r="K126" s="7">
        <v>3</v>
      </c>
      <c r="L126" s="7"/>
      <c r="M126" s="7"/>
    </row>
    <row r="127" spans="1:13" x14ac:dyDescent="0.35">
      <c r="B127" s="2">
        <v>4</v>
      </c>
      <c r="C127">
        <v>83</v>
      </c>
      <c r="F127" s="2">
        <v>4</v>
      </c>
      <c r="G127" s="6">
        <v>7.4573225516621738E-2</v>
      </c>
      <c r="H127" s="6"/>
      <c r="J127" s="2">
        <v>4</v>
      </c>
      <c r="K127" s="7">
        <v>4</v>
      </c>
      <c r="L127" s="7"/>
      <c r="M127" s="7"/>
    </row>
    <row r="128" spans="1:13" x14ac:dyDescent="0.35">
      <c r="B128" s="2">
        <v>5</v>
      </c>
      <c r="C128">
        <v>37</v>
      </c>
      <c r="F128" s="2">
        <v>5</v>
      </c>
      <c r="G128" s="6">
        <v>3.324348607367475E-2</v>
      </c>
      <c r="H128" s="6"/>
      <c r="J128" s="2">
        <v>5</v>
      </c>
      <c r="K128" s="7">
        <v>5</v>
      </c>
      <c r="L128" s="7"/>
      <c r="M128" s="7"/>
    </row>
    <row r="129" spans="1:13" x14ac:dyDescent="0.35">
      <c r="B129" s="2">
        <v>6</v>
      </c>
      <c r="C129">
        <v>12</v>
      </c>
      <c r="F129" s="2">
        <v>6</v>
      </c>
      <c r="G129" s="6">
        <v>1.078167115902965E-2</v>
      </c>
      <c r="H129" s="6"/>
      <c r="J129" s="2">
        <v>6</v>
      </c>
      <c r="K129" s="7">
        <v>6</v>
      </c>
      <c r="L129" s="7"/>
      <c r="M129" s="7"/>
    </row>
    <row r="130" spans="1:13" x14ac:dyDescent="0.35">
      <c r="B130" s="2" t="s">
        <v>346</v>
      </c>
      <c r="F130" s="2" t="s">
        <v>346</v>
      </c>
      <c r="G130" s="6">
        <v>0</v>
      </c>
      <c r="H130" s="6"/>
      <c r="J130" s="2" t="s">
        <v>346</v>
      </c>
      <c r="K130" s="7"/>
      <c r="L130" s="7"/>
      <c r="M130" s="7"/>
    </row>
    <row r="131" spans="1:13" x14ac:dyDescent="0.35">
      <c r="B131" s="2" t="s">
        <v>55</v>
      </c>
      <c r="C131">
        <v>1113</v>
      </c>
      <c r="F131" s="2" t="s">
        <v>55</v>
      </c>
      <c r="G131" s="6">
        <v>1</v>
      </c>
      <c r="H131" s="6"/>
      <c r="J131" s="2" t="s">
        <v>55</v>
      </c>
      <c r="K131" s="7">
        <v>2.3405211141060196</v>
      </c>
      <c r="L131" s="7"/>
      <c r="M131" s="7"/>
    </row>
    <row r="133" spans="1:13" ht="20" thickBot="1" x14ac:dyDescent="0.5">
      <c r="B133" s="5" t="s">
        <v>13</v>
      </c>
    </row>
    <row r="134" spans="1:13" ht="15" thickTop="1" x14ac:dyDescent="0.35">
      <c r="A134" s="4" t="s">
        <v>74</v>
      </c>
      <c r="B134" s="1" t="s">
        <v>102</v>
      </c>
      <c r="C134" s="1" t="s">
        <v>57</v>
      </c>
      <c r="F134" s="1" t="s">
        <v>102</v>
      </c>
      <c r="G134" s="1" t="s">
        <v>57</v>
      </c>
      <c r="H134" s="1"/>
      <c r="J134" s="1" t="s">
        <v>153</v>
      </c>
      <c r="K134" s="1" t="s">
        <v>57</v>
      </c>
      <c r="L134" s="1"/>
      <c r="M134" s="1"/>
    </row>
    <row r="135" spans="1:13" x14ac:dyDescent="0.35">
      <c r="B135" s="1" t="s">
        <v>57</v>
      </c>
      <c r="C135">
        <v>2024</v>
      </c>
      <c r="F135" s="1" t="s">
        <v>57</v>
      </c>
      <c r="G135">
        <v>2024</v>
      </c>
      <c r="J135" s="1" t="s">
        <v>57</v>
      </c>
      <c r="K135">
        <v>2024</v>
      </c>
    </row>
    <row r="136" spans="1:13" x14ac:dyDescent="0.35">
      <c r="B136" s="2">
        <v>1</v>
      </c>
      <c r="C136">
        <v>202</v>
      </c>
      <c r="F136" s="2">
        <v>1</v>
      </c>
      <c r="G136" s="6">
        <v>0.17781690140845072</v>
      </c>
      <c r="H136" s="6"/>
      <c r="J136" s="2">
        <v>1</v>
      </c>
      <c r="K136" s="7">
        <v>1</v>
      </c>
      <c r="L136" s="7"/>
      <c r="M136" s="7"/>
    </row>
    <row r="137" spans="1:13" x14ac:dyDescent="0.35">
      <c r="B137" s="2">
        <v>2</v>
      </c>
      <c r="C137">
        <v>488</v>
      </c>
      <c r="F137" s="2">
        <v>2</v>
      </c>
      <c r="G137" s="6">
        <v>0.42957746478873238</v>
      </c>
      <c r="H137" s="6"/>
      <c r="J137" s="2">
        <v>2</v>
      </c>
      <c r="K137" s="7">
        <v>2</v>
      </c>
      <c r="L137" s="7"/>
      <c r="M137" s="7"/>
    </row>
    <row r="138" spans="1:13" x14ac:dyDescent="0.35">
      <c r="B138" s="2">
        <v>3</v>
      </c>
      <c r="C138">
        <v>349</v>
      </c>
      <c r="F138" s="2">
        <v>3</v>
      </c>
      <c r="G138" s="6">
        <v>0.30721830985915494</v>
      </c>
      <c r="H138" s="6"/>
      <c r="J138" s="2">
        <v>3</v>
      </c>
      <c r="K138" s="7">
        <v>3</v>
      </c>
      <c r="L138" s="7"/>
      <c r="M138" s="7"/>
    </row>
    <row r="139" spans="1:13" x14ac:dyDescent="0.35">
      <c r="B139" s="2">
        <v>4</v>
      </c>
      <c r="C139">
        <v>67</v>
      </c>
      <c r="F139" s="2">
        <v>4</v>
      </c>
      <c r="G139" s="6">
        <v>5.8978873239436617E-2</v>
      </c>
      <c r="H139" s="6"/>
      <c r="J139" s="2">
        <v>4</v>
      </c>
      <c r="K139" s="7">
        <v>4</v>
      </c>
      <c r="L139" s="7"/>
      <c r="M139" s="7"/>
    </row>
    <row r="140" spans="1:13" x14ac:dyDescent="0.35">
      <c r="B140" s="2">
        <v>5</v>
      </c>
      <c r="C140">
        <v>30</v>
      </c>
      <c r="F140" s="2">
        <v>5</v>
      </c>
      <c r="G140" s="6">
        <v>2.6408450704225352E-2</v>
      </c>
      <c r="H140" s="6"/>
      <c r="J140" s="2">
        <v>5</v>
      </c>
      <c r="K140" s="7">
        <v>5</v>
      </c>
      <c r="L140" s="7"/>
      <c r="M140" s="7"/>
    </row>
    <row r="141" spans="1:13" x14ac:dyDescent="0.35">
      <c r="B141" s="2" t="s">
        <v>346</v>
      </c>
      <c r="F141" s="2" t="s">
        <v>346</v>
      </c>
      <c r="G141" s="6">
        <v>0</v>
      </c>
      <c r="H141" s="6"/>
      <c r="J141" s="2" t="s">
        <v>346</v>
      </c>
      <c r="K141" s="7"/>
      <c r="L141" s="7"/>
      <c r="M141" s="7"/>
    </row>
    <row r="142" spans="1:13" x14ac:dyDescent="0.35">
      <c r="B142" s="2" t="s">
        <v>55</v>
      </c>
      <c r="C142">
        <v>1136</v>
      </c>
      <c r="F142" s="2" t="s">
        <v>55</v>
      </c>
      <c r="G142" s="6">
        <v>1</v>
      </c>
      <c r="H142" s="6"/>
      <c r="J142" s="2" t="s">
        <v>55</v>
      </c>
      <c r="K142" s="7">
        <v>2.3265845070422535</v>
      </c>
      <c r="L142" s="7"/>
      <c r="M142" s="7"/>
    </row>
    <row r="145" spans="1:13" ht="20" thickBot="1" x14ac:dyDescent="0.5">
      <c r="B145" s="5" t="s">
        <v>14</v>
      </c>
    </row>
    <row r="146" spans="1:13" ht="15" thickTop="1" x14ac:dyDescent="0.35">
      <c r="A146" s="4" t="s">
        <v>75</v>
      </c>
      <c r="B146" s="1" t="s">
        <v>103</v>
      </c>
      <c r="C146" s="1" t="s">
        <v>57</v>
      </c>
      <c r="F146" s="1" t="s">
        <v>103</v>
      </c>
      <c r="G146" s="1" t="s">
        <v>57</v>
      </c>
      <c r="H146" s="1"/>
      <c r="J146" s="1" t="s">
        <v>154</v>
      </c>
      <c r="K146" s="1" t="s">
        <v>57</v>
      </c>
      <c r="L146" s="1"/>
      <c r="M146" s="1"/>
    </row>
    <row r="147" spans="1:13" x14ac:dyDescent="0.35">
      <c r="B147" s="1" t="s">
        <v>57</v>
      </c>
      <c r="C147">
        <v>2024</v>
      </c>
      <c r="F147" s="1" t="s">
        <v>57</v>
      </c>
      <c r="G147">
        <v>2024</v>
      </c>
      <c r="J147" s="1" t="s">
        <v>57</v>
      </c>
      <c r="K147">
        <v>2024</v>
      </c>
    </row>
    <row r="148" spans="1:13" x14ac:dyDescent="0.35">
      <c r="B148" s="2">
        <v>1</v>
      </c>
      <c r="C148">
        <v>89</v>
      </c>
      <c r="F148" s="2">
        <v>1</v>
      </c>
      <c r="G148" s="6">
        <v>7.8345070422535218E-2</v>
      </c>
      <c r="H148" s="6"/>
      <c r="J148" s="2">
        <v>1</v>
      </c>
      <c r="K148" s="7">
        <v>1</v>
      </c>
      <c r="L148" s="7"/>
      <c r="M148" s="7"/>
    </row>
    <row r="149" spans="1:13" x14ac:dyDescent="0.35">
      <c r="B149" s="2">
        <v>2</v>
      </c>
      <c r="C149">
        <v>347</v>
      </c>
      <c r="F149" s="2">
        <v>2</v>
      </c>
      <c r="G149" s="6">
        <v>0.30545774647887325</v>
      </c>
      <c r="H149" s="6"/>
      <c r="J149" s="2">
        <v>2</v>
      </c>
      <c r="K149" s="7">
        <v>2</v>
      </c>
      <c r="L149" s="7"/>
      <c r="M149" s="7"/>
    </row>
    <row r="150" spans="1:13" x14ac:dyDescent="0.35">
      <c r="B150" s="2">
        <v>3</v>
      </c>
      <c r="C150">
        <v>401</v>
      </c>
      <c r="F150" s="2">
        <v>3</v>
      </c>
      <c r="G150" s="6">
        <v>0.35299295774647887</v>
      </c>
      <c r="H150" s="6"/>
      <c r="J150" s="2">
        <v>3</v>
      </c>
      <c r="K150" s="7">
        <v>3</v>
      </c>
      <c r="L150" s="7"/>
      <c r="M150" s="7"/>
    </row>
    <row r="151" spans="1:13" x14ac:dyDescent="0.35">
      <c r="B151" s="2">
        <v>4</v>
      </c>
      <c r="C151">
        <v>206</v>
      </c>
      <c r="F151" s="2">
        <v>4</v>
      </c>
      <c r="G151" s="6">
        <v>0.18133802816901409</v>
      </c>
      <c r="H151" s="6"/>
      <c r="J151" s="2">
        <v>4</v>
      </c>
      <c r="K151" s="7">
        <v>4</v>
      </c>
      <c r="L151" s="7"/>
      <c r="M151" s="7"/>
    </row>
    <row r="152" spans="1:13" x14ac:dyDescent="0.35">
      <c r="B152" s="2">
        <v>5</v>
      </c>
      <c r="C152">
        <v>70</v>
      </c>
      <c r="F152" s="2">
        <v>5</v>
      </c>
      <c r="G152" s="6">
        <v>6.1619718309859156E-2</v>
      </c>
      <c r="H152" s="6"/>
      <c r="J152" s="2">
        <v>5</v>
      </c>
      <c r="K152" s="7">
        <v>5</v>
      </c>
      <c r="L152" s="7"/>
      <c r="M152" s="7"/>
    </row>
    <row r="153" spans="1:13" x14ac:dyDescent="0.35">
      <c r="B153" s="2">
        <v>6</v>
      </c>
      <c r="C153">
        <v>23</v>
      </c>
      <c r="F153" s="2">
        <v>6</v>
      </c>
      <c r="G153" s="6">
        <v>2.0246478873239437E-2</v>
      </c>
      <c r="H153" s="6"/>
      <c r="J153" s="2">
        <v>6</v>
      </c>
      <c r="K153" s="7">
        <v>6</v>
      </c>
      <c r="L153" s="7"/>
      <c r="M153" s="7"/>
    </row>
    <row r="154" spans="1:13" x14ac:dyDescent="0.35">
      <c r="B154" s="2" t="s">
        <v>346</v>
      </c>
      <c r="F154" s="2" t="s">
        <v>346</v>
      </c>
      <c r="G154" s="6">
        <v>0</v>
      </c>
      <c r="H154" s="6"/>
      <c r="J154" s="2" t="s">
        <v>346</v>
      </c>
      <c r="K154" s="7"/>
      <c r="L154" s="7"/>
      <c r="M154" s="7"/>
    </row>
    <row r="155" spans="1:13" x14ac:dyDescent="0.35">
      <c r="B155" s="2" t="s">
        <v>55</v>
      </c>
      <c r="C155">
        <v>1136</v>
      </c>
      <c r="F155" s="2" t="s">
        <v>55</v>
      </c>
      <c r="G155" s="6">
        <v>1</v>
      </c>
      <c r="H155" s="6"/>
      <c r="J155" s="2" t="s">
        <v>55</v>
      </c>
      <c r="K155" s="7">
        <v>2.903169014084507</v>
      </c>
      <c r="L155" s="7"/>
      <c r="M155" s="7"/>
    </row>
    <row r="157" spans="1:13" ht="20" thickBot="1" x14ac:dyDescent="0.5">
      <c r="B157" s="5" t="s">
        <v>15</v>
      </c>
    </row>
    <row r="158" spans="1:13" ht="15" thickTop="1" x14ac:dyDescent="0.35">
      <c r="A158" s="4" t="s">
        <v>76</v>
      </c>
      <c r="B158" s="1" t="s">
        <v>104</v>
      </c>
      <c r="C158" s="1" t="s">
        <v>57</v>
      </c>
      <c r="F158" s="1" t="s">
        <v>104</v>
      </c>
      <c r="G158" s="1" t="s">
        <v>57</v>
      </c>
      <c r="H158" s="1"/>
      <c r="J158" s="1" t="s">
        <v>155</v>
      </c>
      <c r="K158" s="1" t="s">
        <v>57</v>
      </c>
      <c r="L158" s="1"/>
      <c r="M158" s="1"/>
    </row>
    <row r="159" spans="1:13" x14ac:dyDescent="0.35">
      <c r="B159" s="1" t="s">
        <v>57</v>
      </c>
      <c r="C159">
        <v>2024</v>
      </c>
      <c r="F159" s="1" t="s">
        <v>57</v>
      </c>
      <c r="G159">
        <v>2024</v>
      </c>
      <c r="J159" s="1" t="s">
        <v>57</v>
      </c>
      <c r="K159">
        <v>2024</v>
      </c>
    </row>
    <row r="160" spans="1:13" x14ac:dyDescent="0.35">
      <c r="B160" s="2">
        <v>1</v>
      </c>
      <c r="C160">
        <v>58</v>
      </c>
      <c r="F160" s="2">
        <v>1</v>
      </c>
      <c r="G160" s="6">
        <v>5.0966608084358524E-2</v>
      </c>
      <c r="H160" s="6"/>
      <c r="J160" s="2">
        <v>1</v>
      </c>
      <c r="K160" s="7">
        <v>1</v>
      </c>
      <c r="L160" s="7"/>
      <c r="M160" s="7"/>
    </row>
    <row r="161" spans="1:13" x14ac:dyDescent="0.35">
      <c r="B161" s="2">
        <v>2</v>
      </c>
      <c r="C161">
        <v>363</v>
      </c>
      <c r="F161" s="2">
        <v>2</v>
      </c>
      <c r="G161" s="6">
        <v>0.3189806678383128</v>
      </c>
      <c r="H161" s="6"/>
      <c r="J161" s="2">
        <v>2</v>
      </c>
      <c r="K161" s="7">
        <v>2</v>
      </c>
      <c r="L161" s="7"/>
      <c r="M161" s="7"/>
    </row>
    <row r="162" spans="1:13" x14ac:dyDescent="0.35">
      <c r="B162" s="2">
        <v>3</v>
      </c>
      <c r="C162">
        <v>472</v>
      </c>
      <c r="F162" s="2">
        <v>3</v>
      </c>
      <c r="G162" s="6">
        <v>0.41476274165202109</v>
      </c>
      <c r="H162" s="6"/>
      <c r="J162" s="2">
        <v>3</v>
      </c>
      <c r="K162" s="7">
        <v>3</v>
      </c>
      <c r="L162" s="7"/>
      <c r="M162" s="7"/>
    </row>
    <row r="163" spans="1:13" x14ac:dyDescent="0.35">
      <c r="B163" s="2">
        <v>4</v>
      </c>
      <c r="C163">
        <v>163</v>
      </c>
      <c r="F163" s="2">
        <v>4</v>
      </c>
      <c r="G163" s="6">
        <v>0.14323374340949033</v>
      </c>
      <c r="H163" s="6"/>
      <c r="J163" s="2">
        <v>4</v>
      </c>
      <c r="K163" s="7">
        <v>4</v>
      </c>
      <c r="L163" s="7"/>
      <c r="M163" s="7"/>
    </row>
    <row r="164" spans="1:13" x14ac:dyDescent="0.35">
      <c r="B164" s="2">
        <v>5</v>
      </c>
      <c r="C164">
        <v>82</v>
      </c>
      <c r="F164" s="2">
        <v>5</v>
      </c>
      <c r="G164" s="6">
        <v>7.2056239015817217E-2</v>
      </c>
      <c r="H164" s="6"/>
      <c r="J164" s="2">
        <v>5</v>
      </c>
      <c r="K164" s="7">
        <v>5</v>
      </c>
      <c r="L164" s="7"/>
      <c r="M164" s="7"/>
    </row>
    <row r="165" spans="1:13" x14ac:dyDescent="0.35">
      <c r="B165" s="2" t="s">
        <v>346</v>
      </c>
      <c r="F165" s="2" t="s">
        <v>346</v>
      </c>
      <c r="G165" s="6">
        <v>0</v>
      </c>
      <c r="H165" s="6"/>
      <c r="J165" s="2" t="s">
        <v>346</v>
      </c>
      <c r="K165" s="7"/>
      <c r="L165" s="7"/>
      <c r="M165" s="7"/>
    </row>
    <row r="166" spans="1:13" x14ac:dyDescent="0.35">
      <c r="B166" s="2" t="s">
        <v>55</v>
      </c>
      <c r="C166">
        <v>1138</v>
      </c>
      <c r="F166" s="2" t="s">
        <v>55</v>
      </c>
      <c r="G166" s="6">
        <v>1</v>
      </c>
      <c r="H166" s="6"/>
      <c r="J166" s="2" t="s">
        <v>55</v>
      </c>
      <c r="K166" s="7">
        <v>2.866432337434095</v>
      </c>
      <c r="L166" s="7"/>
      <c r="M166" s="7"/>
    </row>
    <row r="169" spans="1:13" ht="20" thickBot="1" x14ac:dyDescent="0.5">
      <c r="B169" s="5" t="s">
        <v>16</v>
      </c>
    </row>
    <row r="170" spans="1:13" ht="15" thickTop="1" x14ac:dyDescent="0.35">
      <c r="A170" s="4" t="s">
        <v>77</v>
      </c>
      <c r="B170" s="1" t="s">
        <v>105</v>
      </c>
      <c r="C170" s="1" t="s">
        <v>57</v>
      </c>
      <c r="F170" s="1" t="s">
        <v>105</v>
      </c>
      <c r="G170" s="1" t="s">
        <v>57</v>
      </c>
      <c r="H170" s="1"/>
      <c r="J170" s="1" t="s">
        <v>156</v>
      </c>
      <c r="K170" s="1" t="s">
        <v>57</v>
      </c>
      <c r="L170" s="1"/>
      <c r="M170" s="1"/>
    </row>
    <row r="171" spans="1:13" x14ac:dyDescent="0.35">
      <c r="B171" s="1" t="s">
        <v>57</v>
      </c>
      <c r="C171">
        <v>2024</v>
      </c>
      <c r="F171" s="1" t="s">
        <v>57</v>
      </c>
      <c r="G171">
        <v>2024</v>
      </c>
      <c r="J171" s="1" t="s">
        <v>57</v>
      </c>
      <c r="K171">
        <v>2024</v>
      </c>
    </row>
    <row r="172" spans="1:13" x14ac:dyDescent="0.35">
      <c r="B172" s="2">
        <v>1</v>
      </c>
      <c r="C172">
        <v>166</v>
      </c>
      <c r="F172" s="2">
        <v>1</v>
      </c>
      <c r="G172" s="6">
        <v>0.14795008912655971</v>
      </c>
      <c r="H172" s="6"/>
      <c r="J172" s="2">
        <v>1</v>
      </c>
      <c r="K172" s="7">
        <v>1</v>
      </c>
      <c r="L172" s="7"/>
      <c r="M172" s="7"/>
    </row>
    <row r="173" spans="1:13" x14ac:dyDescent="0.35">
      <c r="B173" s="2">
        <v>2</v>
      </c>
      <c r="C173">
        <v>425</v>
      </c>
      <c r="F173" s="2">
        <v>2</v>
      </c>
      <c r="G173" s="6">
        <v>0.37878787878787878</v>
      </c>
      <c r="H173" s="6"/>
      <c r="J173" s="2">
        <v>2</v>
      </c>
      <c r="K173" s="7">
        <v>2</v>
      </c>
      <c r="L173" s="7"/>
      <c r="M173" s="7"/>
    </row>
    <row r="174" spans="1:13" x14ac:dyDescent="0.35">
      <c r="B174" s="2">
        <v>3</v>
      </c>
      <c r="C174">
        <v>333</v>
      </c>
      <c r="F174" s="2">
        <v>3</v>
      </c>
      <c r="G174" s="6">
        <v>0.2967914438502674</v>
      </c>
      <c r="H174" s="6"/>
      <c r="J174" s="2">
        <v>3</v>
      </c>
      <c r="K174" s="7">
        <v>3</v>
      </c>
      <c r="L174" s="7"/>
      <c r="M174" s="7"/>
    </row>
    <row r="175" spans="1:13" x14ac:dyDescent="0.35">
      <c r="B175" s="2">
        <v>4</v>
      </c>
      <c r="C175">
        <v>106</v>
      </c>
      <c r="F175" s="2">
        <v>4</v>
      </c>
      <c r="G175" s="6">
        <v>9.4474153297682703E-2</v>
      </c>
      <c r="H175" s="6"/>
      <c r="J175" s="2">
        <v>4</v>
      </c>
      <c r="K175" s="7">
        <v>4</v>
      </c>
      <c r="L175" s="7"/>
      <c r="M175" s="7"/>
    </row>
    <row r="176" spans="1:13" x14ac:dyDescent="0.35">
      <c r="B176" s="2">
        <v>5</v>
      </c>
      <c r="C176">
        <v>92</v>
      </c>
      <c r="F176" s="2">
        <v>5</v>
      </c>
      <c r="G176" s="6">
        <v>8.1996434937611412E-2</v>
      </c>
      <c r="H176" s="6"/>
      <c r="J176" s="2">
        <v>5</v>
      </c>
      <c r="K176" s="7">
        <v>5</v>
      </c>
      <c r="L176" s="7"/>
      <c r="M176" s="7"/>
    </row>
    <row r="177" spans="1:13" x14ac:dyDescent="0.35">
      <c r="B177" s="2" t="s">
        <v>346</v>
      </c>
      <c r="F177" s="2" t="s">
        <v>346</v>
      </c>
      <c r="G177" s="6">
        <v>0</v>
      </c>
      <c r="H177" s="6"/>
      <c r="J177" s="2" t="s">
        <v>346</v>
      </c>
      <c r="K177" s="7"/>
      <c r="L177" s="7"/>
      <c r="M177" s="7"/>
    </row>
    <row r="178" spans="1:13" x14ac:dyDescent="0.35">
      <c r="B178" s="2" t="s">
        <v>55</v>
      </c>
      <c r="C178">
        <v>1122</v>
      </c>
      <c r="F178" s="2" t="s">
        <v>55</v>
      </c>
      <c r="G178" s="6">
        <v>1</v>
      </c>
      <c r="H178" s="6"/>
      <c r="J178" s="2" t="s">
        <v>55</v>
      </c>
      <c r="K178" s="7">
        <v>2.5837789661319075</v>
      </c>
      <c r="L178" s="7"/>
      <c r="M178" s="7"/>
    </row>
    <row r="181" spans="1:13" ht="20" thickBot="1" x14ac:dyDescent="0.5">
      <c r="B181" s="5" t="s">
        <v>17</v>
      </c>
    </row>
    <row r="182" spans="1:13" ht="15" thickTop="1" x14ac:dyDescent="0.35">
      <c r="A182" s="4" t="s">
        <v>78</v>
      </c>
      <c r="B182" s="1" t="s">
        <v>106</v>
      </c>
      <c r="C182" s="1" t="s">
        <v>57</v>
      </c>
      <c r="F182" s="1" t="s">
        <v>106</v>
      </c>
      <c r="G182" s="1" t="s">
        <v>57</v>
      </c>
      <c r="H182" s="1"/>
      <c r="J182" s="1" t="s">
        <v>157</v>
      </c>
      <c r="K182" s="1" t="s">
        <v>57</v>
      </c>
      <c r="L182" s="1"/>
      <c r="M182" s="1"/>
    </row>
    <row r="183" spans="1:13" x14ac:dyDescent="0.35">
      <c r="B183" s="1" t="s">
        <v>57</v>
      </c>
      <c r="C183">
        <v>2024</v>
      </c>
      <c r="F183" s="1" t="s">
        <v>57</v>
      </c>
      <c r="G183">
        <v>2024</v>
      </c>
      <c r="J183" s="1" t="s">
        <v>57</v>
      </c>
      <c r="K183">
        <v>2024</v>
      </c>
    </row>
    <row r="184" spans="1:13" x14ac:dyDescent="0.35">
      <c r="B184" s="2">
        <v>1</v>
      </c>
      <c r="C184">
        <v>275</v>
      </c>
      <c r="F184" s="2">
        <v>1</v>
      </c>
      <c r="G184" s="6">
        <v>0.2412280701754386</v>
      </c>
      <c r="H184" s="6"/>
      <c r="J184" s="2">
        <v>1</v>
      </c>
      <c r="K184" s="7">
        <v>1</v>
      </c>
      <c r="L184" s="7"/>
      <c r="M184" s="7"/>
    </row>
    <row r="185" spans="1:13" x14ac:dyDescent="0.35">
      <c r="B185" s="2">
        <v>2</v>
      </c>
      <c r="C185">
        <v>319</v>
      </c>
      <c r="F185" s="2">
        <v>2</v>
      </c>
      <c r="G185" s="6">
        <v>0.27982456140350875</v>
      </c>
      <c r="H185" s="6"/>
      <c r="J185" s="2">
        <v>2</v>
      </c>
      <c r="K185" s="7">
        <v>2</v>
      </c>
      <c r="L185" s="7"/>
      <c r="M185" s="7"/>
    </row>
    <row r="186" spans="1:13" x14ac:dyDescent="0.35">
      <c r="B186" s="2">
        <v>3</v>
      </c>
      <c r="C186">
        <v>287</v>
      </c>
      <c r="F186" s="2">
        <v>3</v>
      </c>
      <c r="G186" s="6">
        <v>0.25175438596491229</v>
      </c>
      <c r="H186" s="6"/>
      <c r="J186" s="2">
        <v>3</v>
      </c>
      <c r="K186" s="7">
        <v>3</v>
      </c>
      <c r="L186" s="7"/>
      <c r="M186" s="7"/>
    </row>
    <row r="187" spans="1:13" x14ac:dyDescent="0.35">
      <c r="B187" s="2">
        <v>4</v>
      </c>
      <c r="C187">
        <v>187</v>
      </c>
      <c r="F187" s="2">
        <v>4</v>
      </c>
      <c r="G187" s="6">
        <v>0.16403508771929826</v>
      </c>
      <c r="H187" s="6"/>
      <c r="J187" s="2">
        <v>4</v>
      </c>
      <c r="K187" s="7">
        <v>4</v>
      </c>
      <c r="L187" s="7"/>
      <c r="M187" s="7"/>
    </row>
    <row r="188" spans="1:13" x14ac:dyDescent="0.35">
      <c r="B188" s="2">
        <v>5</v>
      </c>
      <c r="C188">
        <v>72</v>
      </c>
      <c r="F188" s="2">
        <v>5</v>
      </c>
      <c r="G188" s="6">
        <v>6.3157894736842107E-2</v>
      </c>
      <c r="H188" s="6"/>
      <c r="J188" s="2">
        <v>5</v>
      </c>
      <c r="K188" s="7">
        <v>5</v>
      </c>
      <c r="L188" s="7"/>
      <c r="M188" s="7"/>
    </row>
    <row r="189" spans="1:13" x14ac:dyDescent="0.35">
      <c r="B189" s="2" t="s">
        <v>346</v>
      </c>
      <c r="F189" s="2" t="s">
        <v>346</v>
      </c>
      <c r="G189" s="6">
        <v>0</v>
      </c>
      <c r="H189" s="6"/>
      <c r="J189" s="2" t="s">
        <v>346</v>
      </c>
      <c r="K189" s="7"/>
      <c r="L189" s="7"/>
      <c r="M189" s="7"/>
    </row>
    <row r="190" spans="1:13" x14ac:dyDescent="0.35">
      <c r="B190" s="2" t="s">
        <v>55</v>
      </c>
      <c r="C190">
        <v>1140</v>
      </c>
      <c r="F190" s="2" t="s">
        <v>55</v>
      </c>
      <c r="G190" s="6">
        <v>1</v>
      </c>
      <c r="H190" s="6"/>
      <c r="J190" s="2" t="s">
        <v>55</v>
      </c>
      <c r="K190" s="7">
        <v>2.5280701754385966</v>
      </c>
      <c r="L190" s="7"/>
      <c r="M190" s="7"/>
    </row>
    <row r="193" spans="1:13" ht="20" thickBot="1" x14ac:dyDescent="0.5">
      <c r="B193" s="5" t="s">
        <v>18</v>
      </c>
    </row>
    <row r="194" spans="1:13" ht="15" thickTop="1" x14ac:dyDescent="0.35">
      <c r="A194" s="4" t="s">
        <v>79</v>
      </c>
      <c r="B194" s="1" t="s">
        <v>107</v>
      </c>
      <c r="C194" s="1" t="s">
        <v>57</v>
      </c>
      <c r="F194" s="1" t="s">
        <v>107</v>
      </c>
      <c r="G194" s="1" t="s">
        <v>57</v>
      </c>
      <c r="H194" s="1"/>
      <c r="J194" s="1" t="s">
        <v>158</v>
      </c>
      <c r="K194" s="1" t="s">
        <v>57</v>
      </c>
      <c r="L194" s="1"/>
      <c r="M194" s="1"/>
    </row>
    <row r="195" spans="1:13" x14ac:dyDescent="0.35">
      <c r="B195" s="1" t="s">
        <v>57</v>
      </c>
      <c r="C195">
        <v>2024</v>
      </c>
      <c r="F195" s="1" t="s">
        <v>57</v>
      </c>
      <c r="G195">
        <v>2024</v>
      </c>
      <c r="J195" s="1" t="s">
        <v>57</v>
      </c>
      <c r="K195">
        <v>2024</v>
      </c>
    </row>
    <row r="196" spans="1:13" x14ac:dyDescent="0.35">
      <c r="B196" s="2">
        <v>1</v>
      </c>
      <c r="C196">
        <v>401</v>
      </c>
      <c r="F196" s="2">
        <v>1</v>
      </c>
      <c r="G196" s="6">
        <v>0.35237258347978911</v>
      </c>
      <c r="H196" s="6"/>
      <c r="J196" s="2">
        <v>1</v>
      </c>
      <c r="K196" s="7">
        <v>1</v>
      </c>
      <c r="L196" s="7"/>
      <c r="M196" s="7"/>
    </row>
    <row r="197" spans="1:13" x14ac:dyDescent="0.35">
      <c r="B197" s="2">
        <v>2</v>
      </c>
      <c r="C197">
        <v>299</v>
      </c>
      <c r="F197" s="2">
        <v>2</v>
      </c>
      <c r="G197" s="6">
        <v>0.26274165202108962</v>
      </c>
      <c r="H197" s="6"/>
      <c r="J197" s="2">
        <v>2</v>
      </c>
      <c r="K197" s="7">
        <v>2</v>
      </c>
      <c r="L197" s="7"/>
      <c r="M197" s="7"/>
    </row>
    <row r="198" spans="1:13" x14ac:dyDescent="0.35">
      <c r="B198" s="2">
        <v>3</v>
      </c>
      <c r="C198">
        <v>194</v>
      </c>
      <c r="F198" s="2">
        <v>3</v>
      </c>
      <c r="G198" s="6">
        <v>0.17047451669595781</v>
      </c>
      <c r="H198" s="6"/>
      <c r="J198" s="2">
        <v>3</v>
      </c>
      <c r="K198" s="7">
        <v>3</v>
      </c>
      <c r="L198" s="7"/>
      <c r="M198" s="7"/>
    </row>
    <row r="199" spans="1:13" x14ac:dyDescent="0.35">
      <c r="B199" s="2">
        <v>4</v>
      </c>
      <c r="C199">
        <v>117</v>
      </c>
      <c r="F199" s="2">
        <v>4</v>
      </c>
      <c r="G199" s="6">
        <v>0.10281195079086115</v>
      </c>
      <c r="H199" s="6"/>
      <c r="J199" s="2">
        <v>4</v>
      </c>
      <c r="K199" s="7">
        <v>4</v>
      </c>
      <c r="L199" s="7"/>
      <c r="M199" s="7"/>
    </row>
    <row r="200" spans="1:13" x14ac:dyDescent="0.35">
      <c r="B200" s="2">
        <v>5</v>
      </c>
      <c r="C200">
        <v>66</v>
      </c>
      <c r="F200" s="2">
        <v>5</v>
      </c>
      <c r="G200" s="6">
        <v>5.7996485061511421E-2</v>
      </c>
      <c r="H200" s="6"/>
      <c r="J200" s="2">
        <v>5</v>
      </c>
      <c r="K200" s="7">
        <v>5</v>
      </c>
      <c r="L200" s="7"/>
      <c r="M200" s="7"/>
    </row>
    <row r="201" spans="1:13" x14ac:dyDescent="0.35">
      <c r="B201" s="2">
        <v>6</v>
      </c>
      <c r="C201">
        <v>61</v>
      </c>
      <c r="F201" s="2">
        <v>6</v>
      </c>
      <c r="G201" s="6">
        <v>5.3602811950790863E-2</v>
      </c>
      <c r="H201" s="6"/>
      <c r="J201" s="2">
        <v>6</v>
      </c>
      <c r="K201" s="7">
        <v>6</v>
      </c>
      <c r="L201" s="7"/>
      <c r="M201" s="7"/>
    </row>
    <row r="202" spans="1:13" x14ac:dyDescent="0.35">
      <c r="B202" s="2" t="s">
        <v>346</v>
      </c>
      <c r="F202" s="2" t="s">
        <v>346</v>
      </c>
      <c r="G202" s="6">
        <v>0</v>
      </c>
      <c r="H202" s="6"/>
      <c r="J202" s="2" t="s">
        <v>346</v>
      </c>
      <c r="K202" s="7"/>
      <c r="L202" s="7"/>
      <c r="M202" s="7"/>
    </row>
    <row r="203" spans="1:13" x14ac:dyDescent="0.35">
      <c r="B203" s="2" t="s">
        <v>55</v>
      </c>
      <c r="C203">
        <v>1138</v>
      </c>
      <c r="F203" s="2" t="s">
        <v>55</v>
      </c>
      <c r="G203" s="6">
        <v>1</v>
      </c>
      <c r="H203" s="6"/>
      <c r="J203" s="2" t="s">
        <v>55</v>
      </c>
      <c r="K203" s="7">
        <v>2.4121265377855887</v>
      </c>
      <c r="L203" s="7"/>
      <c r="M203" s="7"/>
    </row>
    <row r="205" spans="1:13" ht="20" thickBot="1" x14ac:dyDescent="0.5">
      <c r="B205" s="5" t="s">
        <v>19</v>
      </c>
    </row>
    <row r="206" spans="1:13" ht="15" thickTop="1" x14ac:dyDescent="0.35">
      <c r="A206" s="4" t="s">
        <v>80</v>
      </c>
      <c r="B206" s="1" t="s">
        <v>108</v>
      </c>
      <c r="C206" s="1" t="s">
        <v>57</v>
      </c>
      <c r="F206" s="1" t="s">
        <v>108</v>
      </c>
      <c r="G206" s="1" t="s">
        <v>57</v>
      </c>
      <c r="H206" s="1"/>
      <c r="J206" s="1" t="s">
        <v>159</v>
      </c>
      <c r="K206" s="1" t="s">
        <v>57</v>
      </c>
      <c r="L206" s="1"/>
      <c r="M206" s="1"/>
    </row>
    <row r="207" spans="1:13" x14ac:dyDescent="0.35">
      <c r="B207" s="1" t="s">
        <v>57</v>
      </c>
      <c r="C207">
        <v>2024</v>
      </c>
      <c r="F207" s="1" t="s">
        <v>57</v>
      </c>
      <c r="G207">
        <v>2024</v>
      </c>
      <c r="J207" s="1" t="s">
        <v>57</v>
      </c>
      <c r="K207">
        <v>2024</v>
      </c>
    </row>
    <row r="208" spans="1:13" x14ac:dyDescent="0.35">
      <c r="B208" s="2">
        <v>1</v>
      </c>
      <c r="C208">
        <v>130</v>
      </c>
      <c r="F208" s="2">
        <v>1</v>
      </c>
      <c r="G208" s="6">
        <v>0.11433597185576078</v>
      </c>
      <c r="H208" s="6"/>
      <c r="J208" s="2">
        <v>1</v>
      </c>
      <c r="K208" s="7">
        <v>1</v>
      </c>
      <c r="L208" s="7"/>
      <c r="M208" s="7"/>
    </row>
    <row r="209" spans="1:13" x14ac:dyDescent="0.35">
      <c r="B209" s="2">
        <v>2</v>
      </c>
      <c r="C209">
        <v>588</v>
      </c>
      <c r="F209" s="2">
        <v>2</v>
      </c>
      <c r="G209" s="6">
        <v>0.51715039577836408</v>
      </c>
      <c r="H209" s="6"/>
      <c r="J209" s="2">
        <v>2</v>
      </c>
      <c r="K209" s="7">
        <v>2</v>
      </c>
      <c r="L209" s="7"/>
      <c r="M209" s="7"/>
    </row>
    <row r="210" spans="1:13" x14ac:dyDescent="0.35">
      <c r="B210" s="2">
        <v>3</v>
      </c>
      <c r="C210">
        <v>245</v>
      </c>
      <c r="F210" s="2">
        <v>3</v>
      </c>
      <c r="G210" s="6">
        <v>0.21547933157431839</v>
      </c>
      <c r="H210" s="6"/>
      <c r="J210" s="2">
        <v>3</v>
      </c>
      <c r="K210" s="7">
        <v>3</v>
      </c>
      <c r="L210" s="7"/>
      <c r="M210" s="7"/>
    </row>
    <row r="211" spans="1:13" x14ac:dyDescent="0.35">
      <c r="B211" s="2">
        <v>4</v>
      </c>
      <c r="C211">
        <v>80</v>
      </c>
      <c r="F211" s="2">
        <v>4</v>
      </c>
      <c r="G211" s="6">
        <v>7.036059806508356E-2</v>
      </c>
      <c r="H211" s="6"/>
      <c r="J211" s="2">
        <v>4</v>
      </c>
      <c r="K211" s="7">
        <v>4</v>
      </c>
      <c r="L211" s="7"/>
      <c r="M211" s="7"/>
    </row>
    <row r="212" spans="1:13" x14ac:dyDescent="0.35">
      <c r="B212" s="2">
        <v>5</v>
      </c>
      <c r="C212">
        <v>94</v>
      </c>
      <c r="F212" s="2">
        <v>5</v>
      </c>
      <c r="G212" s="6">
        <v>8.2673702726473175E-2</v>
      </c>
      <c r="H212" s="6"/>
      <c r="J212" s="2">
        <v>5</v>
      </c>
      <c r="K212" s="7">
        <v>5</v>
      </c>
      <c r="L212" s="7"/>
      <c r="M212" s="7"/>
    </row>
    <row r="213" spans="1:13" x14ac:dyDescent="0.35">
      <c r="B213" s="2" t="s">
        <v>346</v>
      </c>
      <c r="F213" s="2" t="s">
        <v>346</v>
      </c>
      <c r="G213" s="6">
        <v>0</v>
      </c>
      <c r="H213" s="6"/>
      <c r="J213" s="2" t="s">
        <v>346</v>
      </c>
      <c r="K213" s="7"/>
      <c r="L213" s="7"/>
      <c r="M213" s="7"/>
    </row>
    <row r="214" spans="1:13" x14ac:dyDescent="0.35">
      <c r="B214" s="2" t="s">
        <v>55</v>
      </c>
      <c r="C214">
        <v>1137</v>
      </c>
      <c r="F214" s="2" t="s">
        <v>55</v>
      </c>
      <c r="G214" s="6">
        <v>1</v>
      </c>
      <c r="H214" s="6"/>
      <c r="J214" s="2" t="s">
        <v>55</v>
      </c>
      <c r="K214" s="7">
        <v>2.4898856640281442</v>
      </c>
      <c r="L214" s="7"/>
      <c r="M214" s="7"/>
    </row>
    <row r="217" spans="1:13" ht="20" thickBot="1" x14ac:dyDescent="0.5">
      <c r="B217" s="5" t="s">
        <v>20</v>
      </c>
    </row>
    <row r="218" spans="1:13" ht="15" thickTop="1" x14ac:dyDescent="0.35">
      <c r="A218" s="4" t="s">
        <v>81</v>
      </c>
      <c r="B218" s="1" t="s">
        <v>109</v>
      </c>
      <c r="C218" s="1" t="s">
        <v>57</v>
      </c>
      <c r="F218" s="1" t="s">
        <v>109</v>
      </c>
      <c r="G218" s="1" t="s">
        <v>57</v>
      </c>
      <c r="H218" s="1"/>
      <c r="J218" s="1" t="s">
        <v>160</v>
      </c>
      <c r="K218" s="1" t="s">
        <v>57</v>
      </c>
      <c r="L218" s="1"/>
      <c r="M218" s="1"/>
    </row>
    <row r="219" spans="1:13" x14ac:dyDescent="0.35">
      <c r="B219" s="1" t="s">
        <v>57</v>
      </c>
      <c r="C219">
        <v>2024</v>
      </c>
      <c r="F219" s="1" t="s">
        <v>57</v>
      </c>
      <c r="G219">
        <v>2024</v>
      </c>
      <c r="J219" s="1" t="s">
        <v>57</v>
      </c>
      <c r="K219">
        <v>2024</v>
      </c>
    </row>
    <row r="220" spans="1:13" x14ac:dyDescent="0.35">
      <c r="B220" s="2">
        <v>1</v>
      </c>
      <c r="C220">
        <v>148</v>
      </c>
      <c r="F220" s="2">
        <v>1</v>
      </c>
      <c r="G220" s="6">
        <v>0.13202497769848351</v>
      </c>
      <c r="H220" s="6"/>
      <c r="J220" s="2">
        <v>1</v>
      </c>
      <c r="K220" s="7">
        <v>1</v>
      </c>
      <c r="L220" s="7"/>
      <c r="M220" s="7"/>
    </row>
    <row r="221" spans="1:13" x14ac:dyDescent="0.35">
      <c r="B221" s="2">
        <v>2</v>
      </c>
      <c r="C221">
        <v>543</v>
      </c>
      <c r="F221" s="2">
        <v>2</v>
      </c>
      <c r="G221" s="6">
        <v>0.48438893844781444</v>
      </c>
      <c r="H221" s="6"/>
      <c r="J221" s="2">
        <v>2</v>
      </c>
      <c r="K221" s="7">
        <v>2</v>
      </c>
      <c r="L221" s="7"/>
      <c r="M221" s="7"/>
    </row>
    <row r="222" spans="1:13" x14ac:dyDescent="0.35">
      <c r="B222" s="2">
        <v>3</v>
      </c>
      <c r="C222">
        <v>243</v>
      </c>
      <c r="F222" s="2">
        <v>3</v>
      </c>
      <c r="G222" s="6">
        <v>0.21677074041034791</v>
      </c>
      <c r="H222" s="6"/>
      <c r="J222" s="2">
        <v>3</v>
      </c>
      <c r="K222" s="7">
        <v>3</v>
      </c>
      <c r="L222" s="7"/>
      <c r="M222" s="7"/>
    </row>
    <row r="223" spans="1:13" x14ac:dyDescent="0.35">
      <c r="B223" s="2">
        <v>4</v>
      </c>
      <c r="C223">
        <v>101</v>
      </c>
      <c r="F223" s="2">
        <v>4</v>
      </c>
      <c r="G223" s="6">
        <v>9.0098126672613743E-2</v>
      </c>
      <c r="H223" s="6"/>
      <c r="J223" s="2">
        <v>4</v>
      </c>
      <c r="K223" s="7">
        <v>4</v>
      </c>
      <c r="L223" s="7"/>
      <c r="M223" s="7"/>
    </row>
    <row r="224" spans="1:13" x14ac:dyDescent="0.35">
      <c r="B224" s="2">
        <v>5</v>
      </c>
      <c r="C224">
        <v>86</v>
      </c>
      <c r="F224" s="2">
        <v>5</v>
      </c>
      <c r="G224" s="6">
        <v>7.6717216770740407E-2</v>
      </c>
      <c r="H224" s="6"/>
      <c r="J224" s="2">
        <v>5</v>
      </c>
      <c r="K224" s="7">
        <v>5</v>
      </c>
      <c r="L224" s="7"/>
      <c r="M224" s="7"/>
    </row>
    <row r="225" spans="1:13" x14ac:dyDescent="0.35">
      <c r="B225" s="2" t="s">
        <v>346</v>
      </c>
      <c r="F225" s="2" t="s">
        <v>346</v>
      </c>
      <c r="G225" s="6">
        <v>0</v>
      </c>
      <c r="H225" s="6"/>
      <c r="J225" s="2" t="s">
        <v>346</v>
      </c>
      <c r="K225" s="7"/>
      <c r="L225" s="7"/>
      <c r="M225" s="7"/>
    </row>
    <row r="226" spans="1:13" x14ac:dyDescent="0.35">
      <c r="B226" s="2" t="s">
        <v>55</v>
      </c>
      <c r="C226">
        <v>1121</v>
      </c>
      <c r="F226" s="2" t="s">
        <v>55</v>
      </c>
      <c r="G226" s="6">
        <v>1</v>
      </c>
      <c r="H226" s="6"/>
      <c r="J226" s="2" t="s">
        <v>55</v>
      </c>
      <c r="K226" s="7">
        <v>2.4950936663693133</v>
      </c>
      <c r="L226" s="7"/>
      <c r="M226" s="7"/>
    </row>
    <row r="229" spans="1:13" ht="20" thickBot="1" x14ac:dyDescent="0.5">
      <c r="B229" s="5" t="s">
        <v>21</v>
      </c>
    </row>
    <row r="230" spans="1:13" ht="15" thickTop="1" x14ac:dyDescent="0.35">
      <c r="A230" s="4" t="s">
        <v>82</v>
      </c>
      <c r="B230" s="1" t="s">
        <v>110</v>
      </c>
      <c r="C230" s="1" t="s">
        <v>57</v>
      </c>
      <c r="F230" s="1" t="s">
        <v>110</v>
      </c>
      <c r="G230" s="1" t="s">
        <v>57</v>
      </c>
      <c r="H230" s="1"/>
      <c r="J230" s="1" t="s">
        <v>161</v>
      </c>
      <c r="K230" s="1" t="s">
        <v>57</v>
      </c>
      <c r="L230" s="1"/>
      <c r="M230" s="1"/>
    </row>
    <row r="231" spans="1:13" x14ac:dyDescent="0.35">
      <c r="B231" s="1" t="s">
        <v>57</v>
      </c>
      <c r="C231">
        <v>2024</v>
      </c>
      <c r="F231" s="1" t="s">
        <v>57</v>
      </c>
      <c r="G231">
        <v>2024</v>
      </c>
      <c r="J231" s="1" t="s">
        <v>57</v>
      </c>
      <c r="K231">
        <v>2024</v>
      </c>
    </row>
    <row r="232" spans="1:13" x14ac:dyDescent="0.35">
      <c r="B232" s="2">
        <v>1</v>
      </c>
      <c r="C232">
        <v>84</v>
      </c>
      <c r="F232" s="2">
        <v>1</v>
      </c>
      <c r="G232" s="6">
        <v>7.4008810572687225E-2</v>
      </c>
      <c r="H232" s="6"/>
      <c r="J232" s="2">
        <v>1</v>
      </c>
      <c r="K232" s="7">
        <v>1</v>
      </c>
      <c r="L232" s="7"/>
      <c r="M232" s="7"/>
    </row>
    <row r="233" spans="1:13" x14ac:dyDescent="0.35">
      <c r="B233" s="2">
        <v>2</v>
      </c>
      <c r="C233">
        <v>271</v>
      </c>
      <c r="F233" s="2">
        <v>2</v>
      </c>
      <c r="G233" s="6">
        <v>0.23876651982378855</v>
      </c>
      <c r="H233" s="6"/>
      <c r="J233" s="2">
        <v>2</v>
      </c>
      <c r="K233" s="7">
        <v>2</v>
      </c>
      <c r="L233" s="7"/>
      <c r="M233" s="7"/>
    </row>
    <row r="234" spans="1:13" x14ac:dyDescent="0.35">
      <c r="B234" s="2">
        <v>3</v>
      </c>
      <c r="C234">
        <v>430</v>
      </c>
      <c r="F234" s="2">
        <v>3</v>
      </c>
      <c r="G234" s="6">
        <v>0.3788546255506608</v>
      </c>
      <c r="H234" s="6"/>
      <c r="J234" s="2">
        <v>3</v>
      </c>
      <c r="K234" s="7">
        <v>3</v>
      </c>
      <c r="L234" s="7"/>
      <c r="M234" s="7"/>
    </row>
    <row r="235" spans="1:13" x14ac:dyDescent="0.35">
      <c r="B235" s="2">
        <v>4</v>
      </c>
      <c r="C235">
        <v>288</v>
      </c>
      <c r="F235" s="2">
        <v>4</v>
      </c>
      <c r="G235" s="6">
        <v>0.2537444933920705</v>
      </c>
      <c r="H235" s="6"/>
      <c r="J235" s="2">
        <v>4</v>
      </c>
      <c r="K235" s="7">
        <v>4</v>
      </c>
      <c r="L235" s="7"/>
      <c r="M235" s="7"/>
    </row>
    <row r="236" spans="1:13" x14ac:dyDescent="0.35">
      <c r="B236" s="2">
        <v>5</v>
      </c>
      <c r="C236">
        <v>62</v>
      </c>
      <c r="F236" s="2">
        <v>5</v>
      </c>
      <c r="G236" s="6">
        <v>5.462555066079295E-2</v>
      </c>
      <c r="H236" s="6"/>
      <c r="J236" s="2">
        <v>5</v>
      </c>
      <c r="K236" s="7">
        <v>5</v>
      </c>
      <c r="L236" s="7"/>
      <c r="M236" s="7"/>
    </row>
    <row r="237" spans="1:13" x14ac:dyDescent="0.35">
      <c r="B237" s="2" t="s">
        <v>346</v>
      </c>
      <c r="F237" s="2" t="s">
        <v>346</v>
      </c>
      <c r="G237" s="6">
        <v>0</v>
      </c>
      <c r="H237" s="6"/>
      <c r="J237" s="2" t="s">
        <v>346</v>
      </c>
      <c r="K237" s="7"/>
      <c r="L237" s="7"/>
      <c r="M237" s="7"/>
    </row>
    <row r="238" spans="1:13" x14ac:dyDescent="0.35">
      <c r="B238" s="2" t="s">
        <v>55</v>
      </c>
      <c r="C238">
        <v>1135</v>
      </c>
      <c r="F238" s="2" t="s">
        <v>55</v>
      </c>
      <c r="G238" s="6">
        <v>1</v>
      </c>
      <c r="H238" s="6"/>
      <c r="J238" s="2" t="s">
        <v>55</v>
      </c>
      <c r="K238" s="7">
        <v>2.9762114537444933</v>
      </c>
      <c r="L238" s="7"/>
      <c r="M238" s="7"/>
    </row>
    <row r="241" spans="1:13" ht="20" thickBot="1" x14ac:dyDescent="0.5">
      <c r="B241" s="5" t="s">
        <v>22</v>
      </c>
    </row>
    <row r="242" spans="1:13" ht="15" thickTop="1" x14ac:dyDescent="0.35">
      <c r="A242" s="4" t="s">
        <v>88</v>
      </c>
      <c r="B242" s="1" t="s">
        <v>111</v>
      </c>
      <c r="C242" s="1" t="s">
        <v>57</v>
      </c>
      <c r="F242" s="1" t="s">
        <v>111</v>
      </c>
      <c r="G242" s="1" t="s">
        <v>57</v>
      </c>
      <c r="H242" s="1"/>
      <c r="J242" s="1" t="s">
        <v>162</v>
      </c>
      <c r="K242" s="1" t="s">
        <v>57</v>
      </c>
      <c r="L242" s="1"/>
      <c r="M242" s="1"/>
    </row>
    <row r="243" spans="1:13" x14ac:dyDescent="0.35">
      <c r="B243" s="1" t="s">
        <v>57</v>
      </c>
      <c r="C243">
        <v>2024</v>
      </c>
      <c r="F243" s="1" t="s">
        <v>57</v>
      </c>
      <c r="G243">
        <v>2024</v>
      </c>
      <c r="J243" s="1" t="s">
        <v>57</v>
      </c>
      <c r="K243">
        <v>2024</v>
      </c>
    </row>
    <row r="244" spans="1:13" x14ac:dyDescent="0.35">
      <c r="B244" s="2">
        <v>1</v>
      </c>
      <c r="C244">
        <v>76</v>
      </c>
      <c r="F244" s="2">
        <v>1</v>
      </c>
      <c r="G244" s="6">
        <v>6.7495559502664296E-2</v>
      </c>
      <c r="H244" s="6"/>
      <c r="J244" s="2">
        <v>1</v>
      </c>
      <c r="K244" s="7">
        <v>1</v>
      </c>
      <c r="L244" s="7"/>
      <c r="M244" s="7"/>
    </row>
    <row r="245" spans="1:13" x14ac:dyDescent="0.35">
      <c r="B245" s="2">
        <v>2</v>
      </c>
      <c r="C245">
        <v>311</v>
      </c>
      <c r="F245" s="2">
        <v>2</v>
      </c>
      <c r="G245" s="6">
        <v>0.27619893428063941</v>
      </c>
      <c r="H245" s="6"/>
      <c r="J245" s="2">
        <v>2</v>
      </c>
      <c r="K245" s="7">
        <v>2</v>
      </c>
      <c r="L245" s="7"/>
      <c r="M245" s="7"/>
    </row>
    <row r="246" spans="1:13" x14ac:dyDescent="0.35">
      <c r="B246" s="2">
        <v>3</v>
      </c>
      <c r="C246">
        <v>390</v>
      </c>
      <c r="F246" s="2">
        <v>3</v>
      </c>
      <c r="G246" s="6">
        <v>0.34635879218472471</v>
      </c>
      <c r="H246" s="6"/>
      <c r="J246" s="2">
        <v>3</v>
      </c>
      <c r="K246" s="7">
        <v>3</v>
      </c>
      <c r="L246" s="7"/>
      <c r="M246" s="7"/>
    </row>
    <row r="247" spans="1:13" x14ac:dyDescent="0.35">
      <c r="B247" s="2">
        <v>4</v>
      </c>
      <c r="C247">
        <v>202</v>
      </c>
      <c r="F247" s="2">
        <v>4</v>
      </c>
      <c r="G247" s="6">
        <v>0.17939609236234458</v>
      </c>
      <c r="H247" s="6"/>
      <c r="J247" s="2">
        <v>4</v>
      </c>
      <c r="K247" s="7">
        <v>4</v>
      </c>
      <c r="L247" s="7"/>
      <c r="M247" s="7"/>
    </row>
    <row r="248" spans="1:13" x14ac:dyDescent="0.35">
      <c r="B248" s="2">
        <v>5</v>
      </c>
      <c r="C248">
        <v>147</v>
      </c>
      <c r="F248" s="2">
        <v>5</v>
      </c>
      <c r="G248" s="6">
        <v>0.130550621669627</v>
      </c>
      <c r="H248" s="6"/>
      <c r="J248" s="2">
        <v>5</v>
      </c>
      <c r="K248" s="7">
        <v>5</v>
      </c>
      <c r="L248" s="7"/>
      <c r="M248" s="7"/>
    </row>
    <row r="249" spans="1:13" x14ac:dyDescent="0.35">
      <c r="B249" s="2" t="s">
        <v>346</v>
      </c>
      <c r="F249" s="2" t="s">
        <v>346</v>
      </c>
      <c r="G249" s="6">
        <v>0</v>
      </c>
      <c r="H249" s="6"/>
      <c r="J249" s="2" t="s">
        <v>346</v>
      </c>
      <c r="K249" s="7"/>
      <c r="L249" s="7"/>
      <c r="M249" s="7"/>
    </row>
    <row r="250" spans="1:13" x14ac:dyDescent="0.35">
      <c r="B250" s="2" t="s">
        <v>55</v>
      </c>
      <c r="C250">
        <v>1126</v>
      </c>
      <c r="F250" s="2" t="s">
        <v>55</v>
      </c>
      <c r="G250" s="6">
        <v>1</v>
      </c>
      <c r="H250" s="6"/>
      <c r="J250" s="2" t="s">
        <v>55</v>
      </c>
      <c r="K250" s="7">
        <v>3.0293072824156306</v>
      </c>
      <c r="L250" s="7"/>
      <c r="M250" s="7"/>
    </row>
    <row r="253" spans="1:13" ht="20" thickBot="1" x14ac:dyDescent="0.5">
      <c r="B253" s="5" t="s">
        <v>23</v>
      </c>
    </row>
    <row r="254" spans="1:13" ht="15" thickTop="1" x14ac:dyDescent="0.35">
      <c r="A254" s="4" t="s">
        <v>89</v>
      </c>
      <c r="B254" s="1" t="s">
        <v>134</v>
      </c>
      <c r="C254" s="1" t="s">
        <v>57</v>
      </c>
      <c r="F254" s="1" t="s">
        <v>134</v>
      </c>
      <c r="G254" s="1" t="s">
        <v>57</v>
      </c>
      <c r="H254" s="1"/>
      <c r="J254" s="1" t="s">
        <v>163</v>
      </c>
      <c r="K254" s="1" t="s">
        <v>57</v>
      </c>
      <c r="L254" s="1"/>
      <c r="M254" s="1"/>
    </row>
    <row r="255" spans="1:13" x14ac:dyDescent="0.35">
      <c r="B255" s="1" t="s">
        <v>57</v>
      </c>
      <c r="C255">
        <v>2024</v>
      </c>
      <c r="F255" s="1" t="s">
        <v>57</v>
      </c>
      <c r="G255">
        <v>2024</v>
      </c>
      <c r="J255" s="1" t="s">
        <v>57</v>
      </c>
      <c r="K255">
        <v>2024</v>
      </c>
    </row>
    <row r="256" spans="1:13" x14ac:dyDescent="0.35">
      <c r="B256" s="2">
        <v>1</v>
      </c>
      <c r="C256">
        <v>72</v>
      </c>
      <c r="F256" s="2">
        <v>1</v>
      </c>
      <c r="G256" s="6">
        <v>6.3324538258575203E-2</v>
      </c>
      <c r="H256" s="6"/>
      <c r="J256" s="2">
        <v>1</v>
      </c>
      <c r="K256" s="7">
        <v>1</v>
      </c>
      <c r="L256" s="7"/>
      <c r="M256" s="7"/>
    </row>
    <row r="257" spans="1:13" x14ac:dyDescent="0.35">
      <c r="B257" s="2">
        <v>2</v>
      </c>
      <c r="C257">
        <v>365</v>
      </c>
      <c r="F257" s="2">
        <v>2</v>
      </c>
      <c r="G257" s="6">
        <v>0.32102022867194369</v>
      </c>
      <c r="H257" s="6"/>
      <c r="J257" s="2">
        <v>2</v>
      </c>
      <c r="K257" s="7">
        <v>2</v>
      </c>
      <c r="L257" s="7"/>
      <c r="M257" s="7"/>
    </row>
    <row r="258" spans="1:13" x14ac:dyDescent="0.35">
      <c r="B258" s="2">
        <v>3</v>
      </c>
      <c r="C258">
        <v>400</v>
      </c>
      <c r="F258" s="2">
        <v>3</v>
      </c>
      <c r="G258" s="6">
        <v>0.35180299032541779</v>
      </c>
      <c r="H258" s="6"/>
      <c r="J258" s="2">
        <v>3</v>
      </c>
      <c r="K258" s="7">
        <v>3</v>
      </c>
      <c r="L258" s="7"/>
      <c r="M258" s="7"/>
    </row>
    <row r="259" spans="1:13" x14ac:dyDescent="0.35">
      <c r="B259" s="2">
        <v>4</v>
      </c>
      <c r="C259">
        <v>222</v>
      </c>
      <c r="F259" s="2">
        <v>4</v>
      </c>
      <c r="G259" s="6">
        <v>0.19525065963060687</v>
      </c>
      <c r="H259" s="6"/>
      <c r="J259" s="2">
        <v>4</v>
      </c>
      <c r="K259" s="7">
        <v>4</v>
      </c>
      <c r="L259" s="7"/>
      <c r="M259" s="7"/>
    </row>
    <row r="260" spans="1:13" x14ac:dyDescent="0.35">
      <c r="B260" s="2">
        <v>5</v>
      </c>
      <c r="C260">
        <v>55</v>
      </c>
      <c r="F260" s="2">
        <v>5</v>
      </c>
      <c r="G260" s="6">
        <v>4.8372911169744945E-2</v>
      </c>
      <c r="H260" s="6"/>
      <c r="J260" s="2">
        <v>5</v>
      </c>
      <c r="K260" s="7">
        <v>5</v>
      </c>
      <c r="L260" s="7"/>
      <c r="M260" s="7"/>
    </row>
    <row r="261" spans="1:13" x14ac:dyDescent="0.35">
      <c r="B261" s="2">
        <v>6</v>
      </c>
      <c r="C261">
        <v>23</v>
      </c>
      <c r="F261" s="2">
        <v>6</v>
      </c>
      <c r="G261" s="6">
        <v>2.0228671943711522E-2</v>
      </c>
      <c r="H261" s="6"/>
      <c r="J261" s="2">
        <v>6</v>
      </c>
      <c r="K261" s="7">
        <v>6</v>
      </c>
      <c r="L261" s="7"/>
      <c r="M261" s="7"/>
    </row>
    <row r="262" spans="1:13" x14ac:dyDescent="0.35">
      <c r="B262" s="2" t="s">
        <v>346</v>
      </c>
      <c r="F262" s="2" t="s">
        <v>346</v>
      </c>
      <c r="G262" s="6">
        <v>0</v>
      </c>
      <c r="H262" s="6"/>
      <c r="J262" s="2" t="s">
        <v>346</v>
      </c>
      <c r="K262" s="7"/>
      <c r="L262" s="7"/>
      <c r="M262" s="7"/>
    </row>
    <row r="263" spans="1:13" x14ac:dyDescent="0.35">
      <c r="B263" s="2" t="s">
        <v>55</v>
      </c>
      <c r="C263">
        <v>1137</v>
      </c>
      <c r="F263" s="2" t="s">
        <v>55</v>
      </c>
      <c r="G263" s="6">
        <v>1</v>
      </c>
      <c r="H263" s="6"/>
      <c r="J263" s="2" t="s">
        <v>55</v>
      </c>
      <c r="K263" s="7">
        <v>2.9050131926121372</v>
      </c>
      <c r="L263" s="7"/>
      <c r="M263" s="7"/>
    </row>
    <row r="265" spans="1:13" ht="20" thickBot="1" x14ac:dyDescent="0.5">
      <c r="B265" s="5" t="s">
        <v>24</v>
      </c>
    </row>
    <row r="266" spans="1:13" ht="15" thickTop="1" x14ac:dyDescent="0.35">
      <c r="A266" s="4" t="s">
        <v>90</v>
      </c>
      <c r="B266" s="1" t="s">
        <v>112</v>
      </c>
      <c r="C266" s="1" t="s">
        <v>57</v>
      </c>
      <c r="F266" s="1" t="s">
        <v>112</v>
      </c>
      <c r="G266" s="1" t="s">
        <v>57</v>
      </c>
      <c r="H266" s="1"/>
      <c r="J266" s="1" t="s">
        <v>164</v>
      </c>
      <c r="K266" s="1" t="s">
        <v>57</v>
      </c>
      <c r="L266" s="1"/>
      <c r="M266" s="1"/>
    </row>
    <row r="267" spans="1:13" x14ac:dyDescent="0.35">
      <c r="B267" s="1" t="s">
        <v>57</v>
      </c>
      <c r="C267">
        <v>2024</v>
      </c>
      <c r="F267" s="1" t="s">
        <v>57</v>
      </c>
      <c r="G267">
        <v>2024</v>
      </c>
      <c r="J267" s="1" t="s">
        <v>57</v>
      </c>
      <c r="K267">
        <v>2024</v>
      </c>
    </row>
    <row r="268" spans="1:13" x14ac:dyDescent="0.35">
      <c r="B268" s="2">
        <v>1</v>
      </c>
      <c r="C268">
        <v>104</v>
      </c>
      <c r="F268" s="2">
        <v>1</v>
      </c>
      <c r="G268" s="6">
        <v>9.1468777484608618E-2</v>
      </c>
      <c r="H268" s="6"/>
      <c r="J268" s="2">
        <v>1</v>
      </c>
      <c r="K268" s="7">
        <v>1</v>
      </c>
      <c r="L268" s="7"/>
      <c r="M268" s="7"/>
    </row>
    <row r="269" spans="1:13" x14ac:dyDescent="0.35">
      <c r="B269" s="2">
        <v>2</v>
      </c>
      <c r="C269">
        <v>320</v>
      </c>
      <c r="F269" s="2">
        <v>2</v>
      </c>
      <c r="G269" s="6">
        <v>0.28144239226033424</v>
      </c>
      <c r="H269" s="6"/>
      <c r="J269" s="2">
        <v>2</v>
      </c>
      <c r="K269" s="7">
        <v>2</v>
      </c>
      <c r="L269" s="7"/>
      <c r="M269" s="7"/>
    </row>
    <row r="270" spans="1:13" x14ac:dyDescent="0.35">
      <c r="B270" s="2">
        <v>3</v>
      </c>
      <c r="C270">
        <v>378</v>
      </c>
      <c r="F270" s="2">
        <v>3</v>
      </c>
      <c r="G270" s="6">
        <v>0.33245382585751981</v>
      </c>
      <c r="H270" s="6"/>
      <c r="J270" s="2">
        <v>3</v>
      </c>
      <c r="K270" s="7">
        <v>3</v>
      </c>
      <c r="L270" s="7"/>
      <c r="M270" s="7"/>
    </row>
    <row r="271" spans="1:13" x14ac:dyDescent="0.35">
      <c r="B271" s="2">
        <v>4</v>
      </c>
      <c r="C271">
        <v>229</v>
      </c>
      <c r="F271" s="2">
        <v>4</v>
      </c>
      <c r="G271" s="6">
        <v>0.20140721196130168</v>
      </c>
      <c r="H271" s="6"/>
      <c r="J271" s="2">
        <v>4</v>
      </c>
      <c r="K271" s="7">
        <v>4</v>
      </c>
      <c r="L271" s="7"/>
      <c r="M271" s="7"/>
    </row>
    <row r="272" spans="1:13" x14ac:dyDescent="0.35">
      <c r="B272" s="2">
        <v>5</v>
      </c>
      <c r="C272">
        <v>80</v>
      </c>
      <c r="F272" s="2">
        <v>5</v>
      </c>
      <c r="G272" s="6">
        <v>7.036059806508356E-2</v>
      </c>
      <c r="H272" s="6"/>
      <c r="J272" s="2">
        <v>5</v>
      </c>
      <c r="K272" s="7">
        <v>5</v>
      </c>
      <c r="L272" s="7"/>
      <c r="M272" s="7"/>
    </row>
    <row r="273" spans="1:13" x14ac:dyDescent="0.35">
      <c r="B273" s="2">
        <v>6</v>
      </c>
      <c r="C273">
        <v>26</v>
      </c>
      <c r="F273" s="2">
        <v>6</v>
      </c>
      <c r="G273" s="6">
        <v>2.2867194371152155E-2</v>
      </c>
      <c r="H273" s="6"/>
      <c r="J273" s="2">
        <v>6</v>
      </c>
      <c r="K273" s="7">
        <v>6</v>
      </c>
      <c r="L273" s="7"/>
      <c r="M273" s="7"/>
    </row>
    <row r="274" spans="1:13" x14ac:dyDescent="0.35">
      <c r="B274" s="2" t="s">
        <v>346</v>
      </c>
      <c r="F274" s="2" t="s">
        <v>346</v>
      </c>
      <c r="G274" s="6">
        <v>0</v>
      </c>
      <c r="H274" s="6"/>
      <c r="J274" s="2" t="s">
        <v>346</v>
      </c>
      <c r="K274" s="7"/>
      <c r="L274" s="7"/>
      <c r="M274" s="7"/>
    </row>
    <row r="275" spans="1:13" x14ac:dyDescent="0.35">
      <c r="B275" s="2" t="s">
        <v>55</v>
      </c>
      <c r="C275">
        <v>1137</v>
      </c>
      <c r="F275" s="2" t="s">
        <v>55</v>
      </c>
      <c r="G275" s="6">
        <v>1</v>
      </c>
      <c r="H275" s="6"/>
      <c r="J275" s="2" t="s">
        <v>55</v>
      </c>
      <c r="K275" s="7">
        <v>2.9463500439753738</v>
      </c>
      <c r="L275" s="7"/>
      <c r="M275" s="7"/>
    </row>
    <row r="277" spans="1:13" ht="20" thickBot="1" x14ac:dyDescent="0.5">
      <c r="B277" s="5" t="s">
        <v>25</v>
      </c>
    </row>
    <row r="278" spans="1:13" ht="15" thickTop="1" x14ac:dyDescent="0.35">
      <c r="A278" s="4" t="s">
        <v>91</v>
      </c>
      <c r="B278" s="1" t="s">
        <v>113</v>
      </c>
      <c r="C278" s="1" t="s">
        <v>57</v>
      </c>
      <c r="F278" s="1" t="s">
        <v>113</v>
      </c>
      <c r="G278" s="1" t="s">
        <v>57</v>
      </c>
      <c r="H278" s="1"/>
      <c r="J278" s="1" t="s">
        <v>165</v>
      </c>
      <c r="K278" s="1" t="s">
        <v>57</v>
      </c>
      <c r="L278" s="1"/>
      <c r="M278" s="1"/>
    </row>
    <row r="279" spans="1:13" x14ac:dyDescent="0.35">
      <c r="B279" s="1" t="s">
        <v>57</v>
      </c>
      <c r="C279">
        <v>2024</v>
      </c>
      <c r="F279" s="1" t="s">
        <v>57</v>
      </c>
      <c r="G279">
        <v>2024</v>
      </c>
      <c r="J279" s="1" t="s">
        <v>57</v>
      </c>
      <c r="K279">
        <v>2024</v>
      </c>
    </row>
    <row r="280" spans="1:13" x14ac:dyDescent="0.35">
      <c r="B280" s="2">
        <v>1</v>
      </c>
      <c r="C280">
        <v>678</v>
      </c>
      <c r="F280" s="2">
        <v>1</v>
      </c>
      <c r="G280" s="6">
        <v>0.59630606860158308</v>
      </c>
      <c r="H280" s="6"/>
      <c r="J280" s="2">
        <v>1</v>
      </c>
      <c r="K280" s="7">
        <v>1</v>
      </c>
      <c r="L280" s="7"/>
      <c r="M280" s="7"/>
    </row>
    <row r="281" spans="1:13" x14ac:dyDescent="0.35">
      <c r="B281" s="2">
        <v>2</v>
      </c>
      <c r="C281">
        <v>235</v>
      </c>
      <c r="F281" s="2">
        <v>2</v>
      </c>
      <c r="G281" s="6">
        <v>0.20668425681618294</v>
      </c>
      <c r="H281" s="6"/>
      <c r="J281" s="2">
        <v>2</v>
      </c>
      <c r="K281" s="7">
        <v>2</v>
      </c>
      <c r="L281" s="7"/>
      <c r="M281" s="7"/>
    </row>
    <row r="282" spans="1:13" x14ac:dyDescent="0.35">
      <c r="B282" s="2">
        <v>3</v>
      </c>
      <c r="C282">
        <v>110</v>
      </c>
      <c r="F282" s="2">
        <v>3</v>
      </c>
      <c r="G282" s="6">
        <v>9.674582233948989E-2</v>
      </c>
      <c r="H282" s="6"/>
      <c r="J282" s="2">
        <v>3</v>
      </c>
      <c r="K282" s="7">
        <v>3</v>
      </c>
      <c r="L282" s="7"/>
      <c r="M282" s="7"/>
    </row>
    <row r="283" spans="1:13" x14ac:dyDescent="0.35">
      <c r="B283" s="2">
        <v>4</v>
      </c>
      <c r="C283">
        <v>42</v>
      </c>
      <c r="F283" s="2">
        <v>4</v>
      </c>
      <c r="G283" s="6">
        <v>3.6939313984168866E-2</v>
      </c>
      <c r="H283" s="6"/>
      <c r="J283" s="2">
        <v>4</v>
      </c>
      <c r="K283" s="7">
        <v>4</v>
      </c>
      <c r="L283" s="7"/>
      <c r="M283" s="7"/>
    </row>
    <row r="284" spans="1:13" x14ac:dyDescent="0.35">
      <c r="B284" s="2">
        <v>5</v>
      </c>
      <c r="C284">
        <v>34</v>
      </c>
      <c r="F284" s="2">
        <v>5</v>
      </c>
      <c r="G284" s="6">
        <v>2.9903254177660508E-2</v>
      </c>
      <c r="H284" s="6"/>
      <c r="J284" s="2">
        <v>5</v>
      </c>
      <c r="K284" s="7">
        <v>5</v>
      </c>
      <c r="L284" s="7"/>
      <c r="M284" s="7"/>
    </row>
    <row r="285" spans="1:13" x14ac:dyDescent="0.35">
      <c r="B285" s="2">
        <v>6</v>
      </c>
      <c r="C285">
        <v>38</v>
      </c>
      <c r="F285" s="2">
        <v>6</v>
      </c>
      <c r="G285" s="6">
        <v>3.3421284080914687E-2</v>
      </c>
      <c r="H285" s="6"/>
      <c r="J285" s="2">
        <v>6</v>
      </c>
      <c r="K285" s="7">
        <v>6</v>
      </c>
      <c r="L285" s="7"/>
      <c r="M285" s="7"/>
    </row>
    <row r="286" spans="1:13" x14ac:dyDescent="0.35">
      <c r="B286" s="2" t="s">
        <v>346</v>
      </c>
      <c r="F286" s="2" t="s">
        <v>346</v>
      </c>
      <c r="G286" s="6">
        <v>0</v>
      </c>
      <c r="H286" s="6"/>
      <c r="J286" s="2" t="s">
        <v>346</v>
      </c>
      <c r="K286" s="7"/>
      <c r="L286" s="7"/>
      <c r="M286" s="7"/>
    </row>
    <row r="287" spans="1:13" x14ac:dyDescent="0.35">
      <c r="B287" s="2" t="s">
        <v>55</v>
      </c>
      <c r="C287">
        <v>1137</v>
      </c>
      <c r="F287" s="2" t="s">
        <v>55</v>
      </c>
      <c r="G287" s="6">
        <v>1</v>
      </c>
      <c r="H287" s="6"/>
      <c r="J287" s="2" t="s">
        <v>55</v>
      </c>
      <c r="K287" s="7">
        <v>1.7977132805628848</v>
      </c>
      <c r="L287" s="7"/>
      <c r="M287" s="7"/>
    </row>
    <row r="289" spans="1:13" ht="20" thickBot="1" x14ac:dyDescent="0.5">
      <c r="B289" s="5" t="s">
        <v>26</v>
      </c>
    </row>
    <row r="290" spans="1:13" ht="15" thickTop="1" x14ac:dyDescent="0.35">
      <c r="A290" s="4" t="s">
        <v>92</v>
      </c>
      <c r="B290" s="1" t="s">
        <v>114</v>
      </c>
      <c r="C290" s="1" t="s">
        <v>57</v>
      </c>
      <c r="F290" s="1" t="s">
        <v>114</v>
      </c>
      <c r="G290" s="1" t="s">
        <v>57</v>
      </c>
      <c r="H290" s="1"/>
      <c r="J290" s="1" t="s">
        <v>166</v>
      </c>
      <c r="K290" s="1" t="s">
        <v>57</v>
      </c>
      <c r="L290" s="1"/>
      <c r="M290" s="1"/>
    </row>
    <row r="291" spans="1:13" x14ac:dyDescent="0.35">
      <c r="B291" s="1" t="s">
        <v>57</v>
      </c>
      <c r="C291">
        <v>2024</v>
      </c>
      <c r="F291" s="1" t="s">
        <v>57</v>
      </c>
      <c r="G291">
        <v>2024</v>
      </c>
      <c r="J291" s="1" t="s">
        <v>57</v>
      </c>
      <c r="K291">
        <v>2024</v>
      </c>
    </row>
    <row r="292" spans="1:13" x14ac:dyDescent="0.35">
      <c r="B292" s="2">
        <v>1</v>
      </c>
      <c r="C292">
        <v>785</v>
      </c>
      <c r="F292" s="2">
        <v>1</v>
      </c>
      <c r="G292" s="6">
        <v>0.69653948535936117</v>
      </c>
      <c r="H292" s="6"/>
      <c r="J292" s="2">
        <v>1</v>
      </c>
      <c r="K292" s="7">
        <v>1</v>
      </c>
      <c r="L292" s="7"/>
      <c r="M292" s="7"/>
    </row>
    <row r="293" spans="1:13" x14ac:dyDescent="0.35">
      <c r="B293" s="2">
        <v>2</v>
      </c>
      <c r="C293">
        <v>166</v>
      </c>
      <c r="F293" s="2">
        <v>2</v>
      </c>
      <c r="G293" s="6">
        <v>0.14729370008873113</v>
      </c>
      <c r="H293" s="6"/>
      <c r="J293" s="2">
        <v>2</v>
      </c>
      <c r="K293" s="7">
        <v>2</v>
      </c>
      <c r="L293" s="7"/>
      <c r="M293" s="7"/>
    </row>
    <row r="294" spans="1:13" x14ac:dyDescent="0.35">
      <c r="B294" s="2">
        <v>3</v>
      </c>
      <c r="C294">
        <v>82</v>
      </c>
      <c r="F294" s="2">
        <v>3</v>
      </c>
      <c r="G294" s="6">
        <v>7.2759538598047915E-2</v>
      </c>
      <c r="H294" s="6"/>
      <c r="J294" s="2">
        <v>3</v>
      </c>
      <c r="K294" s="7">
        <v>3</v>
      </c>
      <c r="L294" s="7"/>
      <c r="M294" s="7"/>
    </row>
    <row r="295" spans="1:13" x14ac:dyDescent="0.35">
      <c r="B295" s="2">
        <v>4</v>
      </c>
      <c r="C295">
        <v>21</v>
      </c>
      <c r="F295" s="2">
        <v>4</v>
      </c>
      <c r="G295" s="6">
        <v>1.8633540372670808E-2</v>
      </c>
      <c r="H295" s="6"/>
      <c r="J295" s="2">
        <v>4</v>
      </c>
      <c r="K295" s="7">
        <v>4</v>
      </c>
      <c r="L295" s="7"/>
      <c r="M295" s="7"/>
    </row>
    <row r="296" spans="1:13" x14ac:dyDescent="0.35">
      <c r="B296" s="2">
        <v>5</v>
      </c>
      <c r="C296">
        <v>41</v>
      </c>
      <c r="F296" s="2">
        <v>5</v>
      </c>
      <c r="G296" s="6">
        <v>3.6379769299023958E-2</v>
      </c>
      <c r="H296" s="6"/>
      <c r="J296" s="2">
        <v>5</v>
      </c>
      <c r="K296" s="7">
        <v>5</v>
      </c>
      <c r="L296" s="7"/>
      <c r="M296" s="7"/>
    </row>
    <row r="297" spans="1:13" x14ac:dyDescent="0.35">
      <c r="B297" s="2">
        <v>6</v>
      </c>
      <c r="C297">
        <v>32</v>
      </c>
      <c r="F297" s="2">
        <v>6</v>
      </c>
      <c r="G297" s="6">
        <v>2.8393966282165041E-2</v>
      </c>
      <c r="H297" s="6"/>
      <c r="J297" s="2">
        <v>6</v>
      </c>
      <c r="K297" s="7">
        <v>6</v>
      </c>
      <c r="L297" s="7"/>
      <c r="M297" s="7"/>
    </row>
    <row r="298" spans="1:13" x14ac:dyDescent="0.35">
      <c r="B298" s="2" t="s">
        <v>346</v>
      </c>
      <c r="F298" s="2" t="s">
        <v>346</v>
      </c>
      <c r="G298" s="6">
        <v>0</v>
      </c>
      <c r="H298" s="6"/>
      <c r="J298" s="2" t="s">
        <v>346</v>
      </c>
      <c r="K298" s="7"/>
      <c r="L298" s="7"/>
      <c r="M298" s="7"/>
    </row>
    <row r="299" spans="1:13" x14ac:dyDescent="0.35">
      <c r="B299" s="2" t="s">
        <v>55</v>
      </c>
      <c r="C299">
        <v>1127</v>
      </c>
      <c r="F299" s="2" t="s">
        <v>55</v>
      </c>
      <c r="G299" s="6">
        <v>1</v>
      </c>
      <c r="H299" s="6"/>
      <c r="J299" s="2" t="s">
        <v>55</v>
      </c>
      <c r="K299" s="7">
        <v>1.6362023070097604</v>
      </c>
      <c r="L299" s="7"/>
      <c r="M299" s="7"/>
    </row>
    <row r="301" spans="1:13" ht="20" thickBot="1" x14ac:dyDescent="0.5">
      <c r="B301" s="5" t="s">
        <v>27</v>
      </c>
    </row>
    <row r="302" spans="1:13" ht="15" thickTop="1" x14ac:dyDescent="0.35">
      <c r="A302" s="4" t="s">
        <v>94</v>
      </c>
      <c r="B302" s="1" t="s">
        <v>115</v>
      </c>
      <c r="C302" s="1" t="s">
        <v>57</v>
      </c>
      <c r="F302" s="1" t="s">
        <v>115</v>
      </c>
      <c r="G302" s="1" t="s">
        <v>57</v>
      </c>
      <c r="H302" s="1"/>
      <c r="J302" s="1" t="s">
        <v>167</v>
      </c>
      <c r="K302" s="1" t="s">
        <v>57</v>
      </c>
      <c r="L302" s="1"/>
      <c r="M302" s="1"/>
    </row>
    <row r="303" spans="1:13" x14ac:dyDescent="0.35">
      <c r="B303" s="1" t="s">
        <v>57</v>
      </c>
      <c r="C303">
        <v>2024</v>
      </c>
      <c r="F303" s="1" t="s">
        <v>57</v>
      </c>
      <c r="G303">
        <v>2024</v>
      </c>
      <c r="J303" s="1" t="s">
        <v>57</v>
      </c>
      <c r="K303">
        <v>2024</v>
      </c>
    </row>
    <row r="304" spans="1:13" x14ac:dyDescent="0.35">
      <c r="B304" s="2">
        <v>1</v>
      </c>
      <c r="C304">
        <v>417</v>
      </c>
      <c r="F304" s="2">
        <v>1</v>
      </c>
      <c r="G304" s="6">
        <v>0.3674008810572687</v>
      </c>
      <c r="H304" s="6"/>
      <c r="J304" s="2">
        <v>1</v>
      </c>
      <c r="K304" s="7">
        <v>1</v>
      </c>
      <c r="L304" s="7"/>
      <c r="M304" s="7"/>
    </row>
    <row r="305" spans="1:13" x14ac:dyDescent="0.35">
      <c r="B305" s="2">
        <v>2</v>
      </c>
      <c r="C305">
        <v>415</v>
      </c>
      <c r="F305" s="2">
        <v>2</v>
      </c>
      <c r="G305" s="6">
        <v>0.3656387665198238</v>
      </c>
      <c r="H305" s="6"/>
      <c r="J305" s="2">
        <v>2</v>
      </c>
      <c r="K305" s="7">
        <v>2</v>
      </c>
      <c r="L305" s="7"/>
      <c r="M305" s="7"/>
    </row>
    <row r="306" spans="1:13" x14ac:dyDescent="0.35">
      <c r="B306" s="2">
        <v>3</v>
      </c>
      <c r="C306">
        <v>208</v>
      </c>
      <c r="F306" s="2">
        <v>3</v>
      </c>
      <c r="G306" s="6">
        <v>0.18325991189427313</v>
      </c>
      <c r="H306" s="6"/>
      <c r="J306" s="2">
        <v>3</v>
      </c>
      <c r="K306" s="7">
        <v>3</v>
      </c>
      <c r="L306" s="7"/>
      <c r="M306" s="7"/>
    </row>
    <row r="307" spans="1:13" x14ac:dyDescent="0.35">
      <c r="B307" s="2">
        <v>4</v>
      </c>
      <c r="C307">
        <v>59</v>
      </c>
      <c r="F307" s="2">
        <v>4</v>
      </c>
      <c r="G307" s="6">
        <v>5.1982378854625554E-2</v>
      </c>
      <c r="H307" s="6"/>
      <c r="J307" s="2">
        <v>4</v>
      </c>
      <c r="K307" s="7">
        <v>4</v>
      </c>
      <c r="L307" s="7"/>
      <c r="M307" s="7"/>
    </row>
    <row r="308" spans="1:13" x14ac:dyDescent="0.35">
      <c r="B308" s="2">
        <v>5</v>
      </c>
      <c r="C308">
        <v>36</v>
      </c>
      <c r="F308" s="2">
        <v>5</v>
      </c>
      <c r="G308" s="6">
        <v>3.1718061674008813E-2</v>
      </c>
      <c r="H308" s="6"/>
      <c r="J308" s="2">
        <v>5</v>
      </c>
      <c r="K308" s="7">
        <v>5</v>
      </c>
      <c r="L308" s="7"/>
      <c r="M308" s="7"/>
    </row>
    <row r="309" spans="1:13" x14ac:dyDescent="0.35">
      <c r="B309" s="2" t="s">
        <v>346</v>
      </c>
      <c r="F309" s="2" t="s">
        <v>346</v>
      </c>
      <c r="G309" s="6">
        <v>0</v>
      </c>
      <c r="H309" s="6"/>
      <c r="J309" s="2" t="s">
        <v>346</v>
      </c>
      <c r="K309" s="7"/>
      <c r="L309" s="7"/>
      <c r="M309" s="7"/>
    </row>
    <row r="310" spans="1:13" x14ac:dyDescent="0.35">
      <c r="B310" s="2" t="s">
        <v>55</v>
      </c>
      <c r="C310">
        <v>1135</v>
      </c>
      <c r="F310" s="2" t="s">
        <v>55</v>
      </c>
      <c r="G310" s="6">
        <v>1</v>
      </c>
      <c r="H310" s="6"/>
      <c r="J310" s="2" t="s">
        <v>55</v>
      </c>
      <c r="K310" s="7">
        <v>2.014977973568282</v>
      </c>
      <c r="L310" s="7"/>
      <c r="M310" s="7"/>
    </row>
    <row r="313" spans="1:13" ht="20" thickBot="1" x14ac:dyDescent="0.5">
      <c r="B313" s="5" t="s">
        <v>28</v>
      </c>
    </row>
    <row r="314" spans="1:13" ht="15" thickTop="1" x14ac:dyDescent="0.35">
      <c r="A314" s="4" t="s">
        <v>116</v>
      </c>
      <c r="B314" s="1" t="s">
        <v>117</v>
      </c>
      <c r="C314" s="1" t="s">
        <v>57</v>
      </c>
      <c r="F314" s="1" t="s">
        <v>117</v>
      </c>
      <c r="G314" s="1" t="s">
        <v>57</v>
      </c>
      <c r="H314" s="1"/>
      <c r="J314" s="1" t="s">
        <v>168</v>
      </c>
      <c r="K314" s="1" t="s">
        <v>57</v>
      </c>
      <c r="L314" s="1"/>
      <c r="M314" s="1"/>
    </row>
    <row r="315" spans="1:13" x14ac:dyDescent="0.35">
      <c r="B315" s="1" t="s">
        <v>57</v>
      </c>
      <c r="C315">
        <v>2024</v>
      </c>
      <c r="F315" s="1" t="s">
        <v>57</v>
      </c>
      <c r="G315">
        <v>2024</v>
      </c>
      <c r="J315" s="1" t="s">
        <v>57</v>
      </c>
      <c r="K315">
        <v>2024</v>
      </c>
    </row>
    <row r="316" spans="1:13" x14ac:dyDescent="0.35">
      <c r="B316" s="2">
        <v>1</v>
      </c>
      <c r="C316">
        <v>435</v>
      </c>
      <c r="F316" s="2">
        <v>1</v>
      </c>
      <c r="G316" s="6">
        <v>0.38632326820603907</v>
      </c>
      <c r="H316" s="6"/>
      <c r="J316" s="2">
        <v>1</v>
      </c>
      <c r="K316" s="7">
        <v>1</v>
      </c>
      <c r="L316" s="7"/>
      <c r="M316" s="7"/>
    </row>
    <row r="317" spans="1:13" x14ac:dyDescent="0.35">
      <c r="B317" s="2">
        <v>2</v>
      </c>
      <c r="C317">
        <v>324</v>
      </c>
      <c r="F317" s="2">
        <v>2</v>
      </c>
      <c r="G317" s="6">
        <v>0.28774422735346361</v>
      </c>
      <c r="H317" s="6"/>
      <c r="J317" s="2">
        <v>2</v>
      </c>
      <c r="K317" s="7">
        <v>2</v>
      </c>
      <c r="L317" s="7"/>
      <c r="M317" s="7"/>
    </row>
    <row r="318" spans="1:13" x14ac:dyDescent="0.35">
      <c r="B318" s="2">
        <v>3</v>
      </c>
      <c r="C318">
        <v>227</v>
      </c>
      <c r="F318" s="2">
        <v>3</v>
      </c>
      <c r="G318" s="6">
        <v>0.20159857904085257</v>
      </c>
      <c r="H318" s="6"/>
      <c r="J318" s="2">
        <v>3</v>
      </c>
      <c r="K318" s="7">
        <v>3</v>
      </c>
      <c r="L318" s="7"/>
      <c r="M318" s="7"/>
    </row>
    <row r="319" spans="1:13" x14ac:dyDescent="0.35">
      <c r="B319" s="2">
        <v>4</v>
      </c>
      <c r="C319">
        <v>101</v>
      </c>
      <c r="F319" s="2">
        <v>4</v>
      </c>
      <c r="G319" s="6">
        <v>8.9698046181172289E-2</v>
      </c>
      <c r="H319" s="6"/>
      <c r="J319" s="2">
        <v>4</v>
      </c>
      <c r="K319" s="7">
        <v>4</v>
      </c>
      <c r="L319" s="7"/>
      <c r="M319" s="7"/>
    </row>
    <row r="320" spans="1:13" x14ac:dyDescent="0.35">
      <c r="B320" s="2">
        <v>5</v>
      </c>
      <c r="C320">
        <v>39</v>
      </c>
      <c r="F320" s="2">
        <v>5</v>
      </c>
      <c r="G320" s="6">
        <v>3.4635879218472471E-2</v>
      </c>
      <c r="H320" s="6"/>
      <c r="J320" s="2">
        <v>5</v>
      </c>
      <c r="K320" s="7">
        <v>5</v>
      </c>
      <c r="L320" s="7"/>
      <c r="M320" s="7"/>
    </row>
    <row r="321" spans="1:13" x14ac:dyDescent="0.35">
      <c r="B321" s="2" t="s">
        <v>346</v>
      </c>
      <c r="F321" s="2" t="s">
        <v>346</v>
      </c>
      <c r="G321" s="6">
        <v>0</v>
      </c>
      <c r="H321" s="6"/>
      <c r="J321" s="2" t="s">
        <v>346</v>
      </c>
      <c r="K321" s="7"/>
      <c r="L321" s="7"/>
      <c r="M321" s="7"/>
    </row>
    <row r="322" spans="1:13" x14ac:dyDescent="0.35">
      <c r="B322" s="2" t="s">
        <v>55</v>
      </c>
      <c r="C322">
        <v>1126</v>
      </c>
      <c r="F322" s="2" t="s">
        <v>55</v>
      </c>
      <c r="G322" s="6">
        <v>1</v>
      </c>
      <c r="H322" s="6"/>
      <c r="J322" s="2" t="s">
        <v>55</v>
      </c>
      <c r="K322" s="7">
        <v>2.0985790408525755</v>
      </c>
      <c r="L322" s="7"/>
      <c r="M322" s="7"/>
    </row>
    <row r="325" spans="1:13" ht="20" thickBot="1" x14ac:dyDescent="0.5">
      <c r="B325" s="5" t="s">
        <v>29</v>
      </c>
    </row>
    <row r="326" spans="1:13" ht="15" thickTop="1" x14ac:dyDescent="0.35">
      <c r="A326" s="4" t="s">
        <v>121</v>
      </c>
      <c r="B326" s="1" t="s">
        <v>118</v>
      </c>
      <c r="C326" s="1" t="s">
        <v>57</v>
      </c>
      <c r="F326" s="1" t="s">
        <v>118</v>
      </c>
      <c r="G326" s="1" t="s">
        <v>57</v>
      </c>
      <c r="H326" s="1"/>
      <c r="J326" s="1" t="s">
        <v>169</v>
      </c>
      <c r="K326" s="1" t="s">
        <v>57</v>
      </c>
      <c r="L326" s="1"/>
      <c r="M326" s="1"/>
    </row>
    <row r="327" spans="1:13" x14ac:dyDescent="0.35">
      <c r="B327" s="1" t="s">
        <v>57</v>
      </c>
      <c r="C327">
        <v>2024</v>
      </c>
      <c r="F327" s="1" t="s">
        <v>57</v>
      </c>
      <c r="G327">
        <v>2024</v>
      </c>
      <c r="J327" s="1" t="s">
        <v>57</v>
      </c>
      <c r="K327">
        <v>2024</v>
      </c>
    </row>
    <row r="328" spans="1:13" x14ac:dyDescent="0.35">
      <c r="B328" s="2">
        <v>1</v>
      </c>
      <c r="C328">
        <v>197</v>
      </c>
      <c r="F328" s="2">
        <v>1</v>
      </c>
      <c r="G328" s="6">
        <v>0.17326297273526825</v>
      </c>
      <c r="H328" s="6"/>
      <c r="J328" s="2">
        <v>1</v>
      </c>
      <c r="K328" s="7">
        <v>1</v>
      </c>
      <c r="L328" s="7"/>
      <c r="M328" s="7"/>
    </row>
    <row r="329" spans="1:13" x14ac:dyDescent="0.35">
      <c r="B329" s="2">
        <v>2</v>
      </c>
      <c r="C329">
        <v>364</v>
      </c>
      <c r="F329" s="2">
        <v>2</v>
      </c>
      <c r="G329" s="6">
        <v>0.32014072119613018</v>
      </c>
      <c r="H329" s="6"/>
      <c r="J329" s="2">
        <v>2</v>
      </c>
      <c r="K329" s="7">
        <v>2</v>
      </c>
      <c r="L329" s="7"/>
      <c r="M329" s="7"/>
    </row>
    <row r="330" spans="1:13" x14ac:dyDescent="0.35">
      <c r="B330" s="2">
        <v>3</v>
      </c>
      <c r="C330">
        <v>315</v>
      </c>
      <c r="F330" s="2">
        <v>3</v>
      </c>
      <c r="G330" s="6">
        <v>0.27704485488126651</v>
      </c>
      <c r="H330" s="6"/>
      <c r="J330" s="2">
        <v>3</v>
      </c>
      <c r="K330" s="7">
        <v>3</v>
      </c>
      <c r="L330" s="7"/>
      <c r="M330" s="7"/>
    </row>
    <row r="331" spans="1:13" x14ac:dyDescent="0.35">
      <c r="B331" s="2">
        <v>4</v>
      </c>
      <c r="C331">
        <v>159</v>
      </c>
      <c r="F331" s="2">
        <v>4</v>
      </c>
      <c r="G331" s="6">
        <v>0.13984168865435356</v>
      </c>
      <c r="H331" s="6"/>
      <c r="J331" s="2">
        <v>4</v>
      </c>
      <c r="K331" s="7">
        <v>4</v>
      </c>
      <c r="L331" s="7"/>
      <c r="M331" s="7"/>
    </row>
    <row r="332" spans="1:13" x14ac:dyDescent="0.35">
      <c r="B332" s="2">
        <v>5</v>
      </c>
      <c r="C332">
        <v>102</v>
      </c>
      <c r="F332" s="2">
        <v>5</v>
      </c>
      <c r="G332" s="6">
        <v>8.9709762532981532E-2</v>
      </c>
      <c r="H332" s="6"/>
      <c r="J332" s="2">
        <v>5</v>
      </c>
      <c r="K332" s="7">
        <v>5</v>
      </c>
      <c r="L332" s="7"/>
      <c r="M332" s="7"/>
    </row>
    <row r="333" spans="1:13" x14ac:dyDescent="0.35">
      <c r="B333" s="2" t="s">
        <v>346</v>
      </c>
      <c r="F333" s="2" t="s">
        <v>346</v>
      </c>
      <c r="G333" s="6">
        <v>0</v>
      </c>
      <c r="H333" s="6"/>
      <c r="J333" s="2" t="s">
        <v>346</v>
      </c>
      <c r="K333" s="7"/>
      <c r="L333" s="7"/>
      <c r="M333" s="7"/>
    </row>
    <row r="334" spans="1:13" x14ac:dyDescent="0.35">
      <c r="B334" s="2" t="s">
        <v>55</v>
      </c>
      <c r="C334">
        <v>1137</v>
      </c>
      <c r="F334" s="2" t="s">
        <v>55</v>
      </c>
      <c r="G334" s="6">
        <v>1</v>
      </c>
      <c r="H334" s="6"/>
      <c r="J334" s="2" t="s">
        <v>55</v>
      </c>
      <c r="K334" s="7">
        <v>2.6525945470536501</v>
      </c>
      <c r="L334" s="7"/>
      <c r="M334" s="7"/>
    </row>
    <row r="337" spans="1:13" ht="20" thickBot="1" x14ac:dyDescent="0.5">
      <c r="B337" s="5" t="s">
        <v>30</v>
      </c>
    </row>
    <row r="338" spans="1:13" ht="15" thickTop="1" x14ac:dyDescent="0.35">
      <c r="A338" s="4" t="s">
        <v>120</v>
      </c>
      <c r="B338" s="1" t="s">
        <v>119</v>
      </c>
      <c r="C338" s="1" t="s">
        <v>57</v>
      </c>
      <c r="F338" s="1" t="s">
        <v>119</v>
      </c>
      <c r="G338" s="1" t="s">
        <v>57</v>
      </c>
      <c r="H338" s="1"/>
      <c r="J338" s="1" t="s">
        <v>170</v>
      </c>
      <c r="K338" s="1" t="s">
        <v>57</v>
      </c>
      <c r="L338" s="1"/>
      <c r="M338" s="1"/>
    </row>
    <row r="339" spans="1:13" x14ac:dyDescent="0.35">
      <c r="B339" s="1" t="s">
        <v>57</v>
      </c>
      <c r="C339">
        <v>2024</v>
      </c>
      <c r="F339" s="1" t="s">
        <v>57</v>
      </c>
      <c r="G339">
        <v>2024</v>
      </c>
      <c r="J339" s="1" t="s">
        <v>57</v>
      </c>
      <c r="K339">
        <v>2024</v>
      </c>
    </row>
    <row r="340" spans="1:13" x14ac:dyDescent="0.35">
      <c r="B340" s="2">
        <v>1</v>
      </c>
      <c r="C340">
        <v>106</v>
      </c>
      <c r="F340" s="2">
        <v>1</v>
      </c>
      <c r="G340" s="6">
        <v>9.3556928508384818E-2</v>
      </c>
      <c r="H340" s="6"/>
      <c r="J340" s="2">
        <v>1</v>
      </c>
      <c r="K340" s="7">
        <v>1</v>
      </c>
      <c r="L340" s="7"/>
      <c r="M340" s="7"/>
    </row>
    <row r="341" spans="1:13" x14ac:dyDescent="0.35">
      <c r="B341" s="2">
        <v>2</v>
      </c>
      <c r="C341">
        <v>272</v>
      </c>
      <c r="F341" s="2">
        <v>2</v>
      </c>
      <c r="G341" s="6">
        <v>0.24007060900264784</v>
      </c>
      <c r="H341" s="6"/>
      <c r="J341" s="2">
        <v>2</v>
      </c>
      <c r="K341" s="7">
        <v>2</v>
      </c>
      <c r="L341" s="7"/>
      <c r="M341" s="7"/>
    </row>
    <row r="342" spans="1:13" x14ac:dyDescent="0.35">
      <c r="B342" s="2">
        <v>3</v>
      </c>
      <c r="C342">
        <v>260</v>
      </c>
      <c r="F342" s="2">
        <v>3</v>
      </c>
      <c r="G342" s="6">
        <v>0.22947925860547219</v>
      </c>
      <c r="H342" s="6"/>
      <c r="J342" s="2">
        <v>3</v>
      </c>
      <c r="K342" s="7">
        <v>3</v>
      </c>
      <c r="L342" s="7"/>
      <c r="M342" s="7"/>
    </row>
    <row r="343" spans="1:13" x14ac:dyDescent="0.35">
      <c r="B343" s="2">
        <v>4</v>
      </c>
      <c r="C343">
        <v>281</v>
      </c>
      <c r="F343" s="2">
        <v>4</v>
      </c>
      <c r="G343" s="6">
        <v>0.24801412180052956</v>
      </c>
      <c r="H343" s="6"/>
      <c r="J343" s="2">
        <v>4</v>
      </c>
      <c r="K343" s="7">
        <v>4</v>
      </c>
      <c r="L343" s="7"/>
      <c r="M343" s="7"/>
    </row>
    <row r="344" spans="1:13" x14ac:dyDescent="0.35">
      <c r="B344" s="2">
        <v>5</v>
      </c>
      <c r="C344">
        <v>139</v>
      </c>
      <c r="F344" s="2">
        <v>5</v>
      </c>
      <c r="G344" s="6">
        <v>0.12268314210061783</v>
      </c>
      <c r="H344" s="6"/>
      <c r="J344" s="2">
        <v>5</v>
      </c>
      <c r="K344" s="7">
        <v>5</v>
      </c>
      <c r="L344" s="7"/>
      <c r="M344" s="7"/>
    </row>
    <row r="345" spans="1:13" x14ac:dyDescent="0.35">
      <c r="B345" s="2">
        <v>6</v>
      </c>
      <c r="C345">
        <v>75</v>
      </c>
      <c r="F345" s="2">
        <v>6</v>
      </c>
      <c r="G345" s="6">
        <v>6.6195939982347754E-2</v>
      </c>
      <c r="H345" s="6"/>
      <c r="J345" s="2">
        <v>6</v>
      </c>
      <c r="K345" s="7">
        <v>6</v>
      </c>
      <c r="L345" s="7"/>
      <c r="M345" s="7"/>
    </row>
    <row r="346" spans="1:13" x14ac:dyDescent="0.35">
      <c r="B346" s="2" t="s">
        <v>346</v>
      </c>
      <c r="F346" s="2" t="s">
        <v>346</v>
      </c>
      <c r="G346" s="6">
        <v>0</v>
      </c>
      <c r="H346" s="6"/>
      <c r="J346" s="2" t="s">
        <v>346</v>
      </c>
      <c r="K346" s="7"/>
      <c r="L346" s="7"/>
      <c r="M346" s="7"/>
    </row>
    <row r="347" spans="1:13" x14ac:dyDescent="0.35">
      <c r="B347" s="2" t="s">
        <v>55</v>
      </c>
      <c r="C347">
        <v>1133</v>
      </c>
      <c r="F347" s="2" t="s">
        <v>55</v>
      </c>
      <c r="G347" s="6">
        <v>1</v>
      </c>
      <c r="H347" s="6"/>
      <c r="J347" s="2" t="s">
        <v>55</v>
      </c>
      <c r="K347" s="7">
        <v>3.264783759929391</v>
      </c>
      <c r="L347" s="7"/>
      <c r="M347" s="7"/>
    </row>
    <row r="349" spans="1:13" ht="20" thickBot="1" x14ac:dyDescent="0.5">
      <c r="B349" s="5" t="s">
        <v>31</v>
      </c>
    </row>
    <row r="350" spans="1:13" ht="15" thickTop="1" x14ac:dyDescent="0.35">
      <c r="A350" s="4" t="s">
        <v>122</v>
      </c>
      <c r="B350" s="1" t="s">
        <v>135</v>
      </c>
      <c r="C350" s="1" t="s">
        <v>57</v>
      </c>
      <c r="F350" s="1" t="s">
        <v>135</v>
      </c>
      <c r="G350" s="1" t="s">
        <v>57</v>
      </c>
      <c r="H350" s="1"/>
      <c r="J350" s="1" t="s">
        <v>171</v>
      </c>
      <c r="K350" s="1" t="s">
        <v>57</v>
      </c>
      <c r="L350" s="1"/>
      <c r="M350" s="1"/>
    </row>
    <row r="351" spans="1:13" x14ac:dyDescent="0.35">
      <c r="B351" s="1" t="s">
        <v>57</v>
      </c>
      <c r="C351">
        <v>2024</v>
      </c>
      <c r="F351" s="1" t="s">
        <v>57</v>
      </c>
      <c r="G351">
        <v>2024</v>
      </c>
      <c r="J351" s="1" t="s">
        <v>57</v>
      </c>
      <c r="K351">
        <v>2024</v>
      </c>
    </row>
    <row r="352" spans="1:13" x14ac:dyDescent="0.35">
      <c r="B352" s="2">
        <v>1</v>
      </c>
      <c r="C352">
        <v>301</v>
      </c>
      <c r="F352" s="2">
        <v>1</v>
      </c>
      <c r="G352" s="6">
        <v>0.26566637246248898</v>
      </c>
      <c r="H352" s="6"/>
      <c r="J352" s="2">
        <v>1</v>
      </c>
      <c r="K352" s="7">
        <v>1</v>
      </c>
      <c r="L352" s="7"/>
      <c r="M352" s="7"/>
    </row>
    <row r="353" spans="1:13" x14ac:dyDescent="0.35">
      <c r="B353" s="2">
        <v>2</v>
      </c>
      <c r="C353">
        <v>312</v>
      </c>
      <c r="F353" s="2">
        <v>2</v>
      </c>
      <c r="G353" s="6">
        <v>0.27537511032656664</v>
      </c>
      <c r="H353" s="6"/>
      <c r="J353" s="2">
        <v>2</v>
      </c>
      <c r="K353" s="7">
        <v>2</v>
      </c>
      <c r="L353" s="7"/>
      <c r="M353" s="7"/>
    </row>
    <row r="354" spans="1:13" x14ac:dyDescent="0.35">
      <c r="B354" s="2">
        <v>3</v>
      </c>
      <c r="C354">
        <v>270</v>
      </c>
      <c r="F354" s="2">
        <v>3</v>
      </c>
      <c r="G354" s="6">
        <v>0.2383053839364519</v>
      </c>
      <c r="H354" s="6"/>
      <c r="J354" s="2">
        <v>3</v>
      </c>
      <c r="K354" s="7">
        <v>3</v>
      </c>
      <c r="L354" s="7"/>
      <c r="M354" s="7"/>
    </row>
    <row r="355" spans="1:13" x14ac:dyDescent="0.35">
      <c r="B355" s="2">
        <v>4</v>
      </c>
      <c r="C355">
        <v>120</v>
      </c>
      <c r="F355" s="2">
        <v>4</v>
      </c>
      <c r="G355" s="6">
        <v>0.1059135039717564</v>
      </c>
      <c r="H355" s="6"/>
      <c r="J355" s="2">
        <v>4</v>
      </c>
      <c r="K355" s="7">
        <v>4</v>
      </c>
      <c r="L355" s="7"/>
      <c r="M355" s="7"/>
    </row>
    <row r="356" spans="1:13" x14ac:dyDescent="0.35">
      <c r="B356" s="2">
        <v>5</v>
      </c>
      <c r="C356">
        <v>130</v>
      </c>
      <c r="F356" s="2">
        <v>5</v>
      </c>
      <c r="G356" s="6">
        <v>0.1147396293027361</v>
      </c>
      <c r="H356" s="6"/>
      <c r="J356" s="2">
        <v>5</v>
      </c>
      <c r="K356" s="7">
        <v>5</v>
      </c>
      <c r="L356" s="7"/>
      <c r="M356" s="7"/>
    </row>
    <row r="357" spans="1:13" x14ac:dyDescent="0.35">
      <c r="B357" s="2" t="s">
        <v>346</v>
      </c>
      <c r="F357" s="2" t="s">
        <v>346</v>
      </c>
      <c r="G357" s="6">
        <v>0</v>
      </c>
      <c r="H357" s="6"/>
      <c r="J357" s="2" t="s">
        <v>346</v>
      </c>
      <c r="K357" s="7"/>
      <c r="L357" s="7"/>
      <c r="M357" s="7"/>
    </row>
    <row r="358" spans="1:13" x14ac:dyDescent="0.35">
      <c r="B358" s="2" t="s">
        <v>55</v>
      </c>
      <c r="C358">
        <v>1133</v>
      </c>
      <c r="F358" s="2" t="s">
        <v>55</v>
      </c>
      <c r="G358" s="6">
        <v>1</v>
      </c>
      <c r="H358" s="6"/>
      <c r="J358" s="2" t="s">
        <v>55</v>
      </c>
      <c r="K358" s="7">
        <v>2.5286849073256841</v>
      </c>
      <c r="L358" s="7"/>
      <c r="M358" s="7"/>
    </row>
    <row r="361" spans="1:13" ht="20" thickBot="1" x14ac:dyDescent="0.5">
      <c r="B361" s="5" t="s">
        <v>32</v>
      </c>
    </row>
    <row r="362" spans="1:13" ht="15" thickTop="1" x14ac:dyDescent="0.35">
      <c r="A362" s="4" t="s">
        <v>123</v>
      </c>
      <c r="B362" s="1" t="s">
        <v>136</v>
      </c>
      <c r="C362" s="1" t="s">
        <v>57</v>
      </c>
      <c r="F362" s="1" t="s">
        <v>136</v>
      </c>
      <c r="G362" s="1" t="s">
        <v>57</v>
      </c>
      <c r="H362" s="1"/>
      <c r="J362" s="1" t="s">
        <v>172</v>
      </c>
      <c r="K362" s="1" t="s">
        <v>57</v>
      </c>
      <c r="L362" s="1"/>
      <c r="M362" s="1"/>
    </row>
    <row r="363" spans="1:13" x14ac:dyDescent="0.35">
      <c r="B363" s="1" t="s">
        <v>57</v>
      </c>
      <c r="C363">
        <v>2024</v>
      </c>
      <c r="F363" s="1" t="s">
        <v>57</v>
      </c>
      <c r="G363">
        <v>2024</v>
      </c>
      <c r="J363" s="1" t="s">
        <v>57</v>
      </c>
      <c r="K363">
        <v>2024</v>
      </c>
    </row>
    <row r="364" spans="1:13" x14ac:dyDescent="0.35">
      <c r="B364" s="2">
        <v>1</v>
      </c>
      <c r="C364">
        <v>196</v>
      </c>
      <c r="F364" s="2">
        <v>1</v>
      </c>
      <c r="G364" s="6">
        <v>0.17314487632508835</v>
      </c>
      <c r="H364" s="6"/>
      <c r="J364" s="2">
        <v>1</v>
      </c>
      <c r="K364" s="7">
        <v>1</v>
      </c>
      <c r="L364" s="7"/>
      <c r="M364" s="7"/>
    </row>
    <row r="365" spans="1:13" x14ac:dyDescent="0.35">
      <c r="B365" s="2">
        <v>2</v>
      </c>
      <c r="C365">
        <v>404</v>
      </c>
      <c r="F365" s="2">
        <v>2</v>
      </c>
      <c r="G365" s="6">
        <v>0.35689045936395758</v>
      </c>
      <c r="H365" s="6"/>
      <c r="J365" s="2">
        <v>2</v>
      </c>
      <c r="K365" s="7">
        <v>2</v>
      </c>
      <c r="L365" s="7"/>
      <c r="M365" s="7"/>
    </row>
    <row r="366" spans="1:13" x14ac:dyDescent="0.35">
      <c r="B366" s="2">
        <v>3</v>
      </c>
      <c r="C366">
        <v>203</v>
      </c>
      <c r="F366" s="2">
        <v>3</v>
      </c>
      <c r="G366" s="6">
        <v>0.17932862190812721</v>
      </c>
      <c r="H366" s="6"/>
      <c r="J366" s="2">
        <v>3</v>
      </c>
      <c r="K366" s="7">
        <v>3</v>
      </c>
      <c r="L366" s="7"/>
      <c r="M366" s="7"/>
    </row>
    <row r="367" spans="1:13" x14ac:dyDescent="0.35">
      <c r="B367" s="2">
        <v>4</v>
      </c>
      <c r="C367">
        <v>123</v>
      </c>
      <c r="F367" s="2">
        <v>4</v>
      </c>
      <c r="G367" s="6">
        <v>0.10865724381625441</v>
      </c>
      <c r="H367" s="6"/>
      <c r="J367" s="2">
        <v>4</v>
      </c>
      <c r="K367" s="7">
        <v>4</v>
      </c>
      <c r="L367" s="7"/>
      <c r="M367" s="7"/>
    </row>
    <row r="368" spans="1:13" x14ac:dyDescent="0.35">
      <c r="B368" s="2">
        <v>5</v>
      </c>
      <c r="C368">
        <v>206</v>
      </c>
      <c r="F368" s="2">
        <v>5</v>
      </c>
      <c r="G368" s="6">
        <v>0.18197879858657243</v>
      </c>
      <c r="H368" s="6"/>
      <c r="J368" s="2">
        <v>5</v>
      </c>
      <c r="K368" s="7">
        <v>5</v>
      </c>
      <c r="L368" s="7"/>
      <c r="M368" s="7"/>
    </row>
    <row r="369" spans="1:13" x14ac:dyDescent="0.35">
      <c r="B369" s="2" t="s">
        <v>346</v>
      </c>
      <c r="F369" s="2" t="s">
        <v>346</v>
      </c>
      <c r="G369" s="6">
        <v>0</v>
      </c>
      <c r="H369" s="6"/>
      <c r="J369" s="2" t="s">
        <v>346</v>
      </c>
      <c r="K369" s="7"/>
      <c r="L369" s="7"/>
      <c r="M369" s="7"/>
    </row>
    <row r="370" spans="1:13" x14ac:dyDescent="0.35">
      <c r="B370" s="2" t="s">
        <v>55</v>
      </c>
      <c r="C370">
        <v>1132</v>
      </c>
      <c r="F370" s="2" t="s">
        <v>55</v>
      </c>
      <c r="G370" s="6">
        <v>1</v>
      </c>
      <c r="H370" s="6"/>
      <c r="J370" s="2" t="s">
        <v>55</v>
      </c>
      <c r="K370" s="7">
        <v>2.7694346289752652</v>
      </c>
      <c r="L370" s="7"/>
      <c r="M370" s="7"/>
    </row>
    <row r="373" spans="1:13" ht="20" thickBot="1" x14ac:dyDescent="0.5">
      <c r="B373" s="5" t="s">
        <v>33</v>
      </c>
    </row>
    <row r="374" spans="1:13" ht="15" thickTop="1" x14ac:dyDescent="0.35">
      <c r="A374" s="4" t="s">
        <v>124</v>
      </c>
      <c r="B374" s="1" t="s">
        <v>137</v>
      </c>
      <c r="C374" s="1" t="s">
        <v>57</v>
      </c>
      <c r="F374" s="1" t="s">
        <v>137</v>
      </c>
      <c r="G374" s="1" t="s">
        <v>57</v>
      </c>
      <c r="H374" s="1"/>
      <c r="J374" s="1" t="s">
        <v>173</v>
      </c>
      <c r="K374" s="1" t="s">
        <v>57</v>
      </c>
      <c r="L374" s="1"/>
      <c r="M374" s="1"/>
    </row>
    <row r="375" spans="1:13" x14ac:dyDescent="0.35">
      <c r="B375" s="1" t="s">
        <v>57</v>
      </c>
      <c r="C375">
        <v>2024</v>
      </c>
      <c r="F375" s="1" t="s">
        <v>57</v>
      </c>
      <c r="G375">
        <v>2024</v>
      </c>
      <c r="J375" s="1" t="s">
        <v>57</v>
      </c>
      <c r="K375">
        <v>2024</v>
      </c>
    </row>
    <row r="376" spans="1:13" x14ac:dyDescent="0.35">
      <c r="B376" s="2">
        <v>1</v>
      </c>
      <c r="C376">
        <v>194</v>
      </c>
      <c r="F376" s="2">
        <v>1</v>
      </c>
      <c r="G376" s="6">
        <v>0.17137809187279152</v>
      </c>
      <c r="H376" s="6"/>
      <c r="J376" s="2">
        <v>1</v>
      </c>
      <c r="K376" s="7">
        <v>1</v>
      </c>
      <c r="L376" s="7"/>
      <c r="M376" s="7"/>
    </row>
    <row r="377" spans="1:13" x14ac:dyDescent="0.35">
      <c r="B377" s="2">
        <v>2</v>
      </c>
      <c r="C377">
        <v>434</v>
      </c>
      <c r="F377" s="2">
        <v>2</v>
      </c>
      <c r="G377" s="6">
        <v>0.3833922261484099</v>
      </c>
      <c r="H377" s="6"/>
      <c r="J377" s="2">
        <v>2</v>
      </c>
      <c r="K377" s="7">
        <v>2</v>
      </c>
      <c r="L377" s="7"/>
      <c r="M377" s="7"/>
    </row>
    <row r="378" spans="1:13" x14ac:dyDescent="0.35">
      <c r="B378" s="2">
        <v>3</v>
      </c>
      <c r="C378">
        <v>314</v>
      </c>
      <c r="F378" s="2">
        <v>3</v>
      </c>
      <c r="G378" s="6">
        <v>0.27738515901060068</v>
      </c>
      <c r="H378" s="6"/>
      <c r="J378" s="2">
        <v>3</v>
      </c>
      <c r="K378" s="7">
        <v>3</v>
      </c>
      <c r="L378" s="7"/>
      <c r="M378" s="7"/>
    </row>
    <row r="379" spans="1:13" x14ac:dyDescent="0.35">
      <c r="B379" s="2">
        <v>4</v>
      </c>
      <c r="C379">
        <v>137</v>
      </c>
      <c r="F379" s="2">
        <v>4</v>
      </c>
      <c r="G379" s="6">
        <v>0.12102473498233215</v>
      </c>
      <c r="H379" s="6"/>
      <c r="J379" s="2">
        <v>4</v>
      </c>
      <c r="K379" s="7">
        <v>4</v>
      </c>
      <c r="L379" s="7"/>
      <c r="M379" s="7"/>
    </row>
    <row r="380" spans="1:13" x14ac:dyDescent="0.35">
      <c r="B380" s="2">
        <v>5</v>
      </c>
      <c r="C380">
        <v>53</v>
      </c>
      <c r="F380" s="2">
        <v>5</v>
      </c>
      <c r="G380" s="6">
        <v>4.6819787985865724E-2</v>
      </c>
      <c r="H380" s="6"/>
      <c r="J380" s="2">
        <v>5</v>
      </c>
      <c r="K380" s="7">
        <v>5</v>
      </c>
      <c r="L380" s="7"/>
      <c r="M380" s="7"/>
    </row>
    <row r="381" spans="1:13" x14ac:dyDescent="0.35">
      <c r="B381" s="2" t="s">
        <v>346</v>
      </c>
      <c r="F381" s="2" t="s">
        <v>346</v>
      </c>
      <c r="G381" s="6">
        <v>0</v>
      </c>
      <c r="H381" s="6"/>
      <c r="J381" s="2" t="s">
        <v>346</v>
      </c>
      <c r="K381" s="7"/>
      <c r="L381" s="7"/>
      <c r="M381" s="7"/>
    </row>
    <row r="382" spans="1:13" x14ac:dyDescent="0.35">
      <c r="B382" s="2" t="s">
        <v>55</v>
      </c>
      <c r="C382">
        <v>1132</v>
      </c>
      <c r="F382" s="2" t="s">
        <v>55</v>
      </c>
      <c r="G382" s="6">
        <v>1</v>
      </c>
      <c r="H382" s="6"/>
      <c r="J382" s="2" t="s">
        <v>55</v>
      </c>
      <c r="K382" s="7">
        <v>2.4885159010600706</v>
      </c>
      <c r="L382" s="7"/>
      <c r="M382" s="7"/>
    </row>
    <row r="385" spans="1:13" ht="20" thickBot="1" x14ac:dyDescent="0.5">
      <c r="B385" s="5" t="s">
        <v>34</v>
      </c>
    </row>
    <row r="386" spans="1:13" ht="15" thickTop="1" x14ac:dyDescent="0.35">
      <c r="A386" s="4" t="s">
        <v>125</v>
      </c>
      <c r="B386" s="1" t="s">
        <v>138</v>
      </c>
      <c r="C386" s="1" t="s">
        <v>57</v>
      </c>
      <c r="F386" s="1" t="s">
        <v>138</v>
      </c>
      <c r="G386" s="1" t="s">
        <v>57</v>
      </c>
      <c r="H386" s="1"/>
      <c r="J386" s="1" t="s">
        <v>174</v>
      </c>
      <c r="K386" s="1" t="s">
        <v>57</v>
      </c>
      <c r="L386" s="1"/>
      <c r="M386" s="1"/>
    </row>
    <row r="387" spans="1:13" x14ac:dyDescent="0.35">
      <c r="B387" s="1" t="s">
        <v>57</v>
      </c>
      <c r="C387">
        <v>2024</v>
      </c>
      <c r="F387" s="1" t="s">
        <v>57</v>
      </c>
      <c r="G387">
        <v>2024</v>
      </c>
      <c r="J387" s="1" t="s">
        <v>57</v>
      </c>
      <c r="K387">
        <v>2024</v>
      </c>
    </row>
    <row r="388" spans="1:13" x14ac:dyDescent="0.35">
      <c r="B388" s="2">
        <v>1</v>
      </c>
      <c r="C388">
        <v>144</v>
      </c>
      <c r="F388" s="2">
        <v>1</v>
      </c>
      <c r="G388" s="6">
        <v>0.12687224669603525</v>
      </c>
      <c r="H388" s="6"/>
      <c r="J388" s="2">
        <v>1</v>
      </c>
      <c r="K388" s="7">
        <v>1</v>
      </c>
      <c r="L388" s="7"/>
      <c r="M388" s="7"/>
    </row>
    <row r="389" spans="1:13" x14ac:dyDescent="0.35">
      <c r="B389" s="2">
        <v>2</v>
      </c>
      <c r="C389">
        <v>388</v>
      </c>
      <c r="F389" s="2">
        <v>2</v>
      </c>
      <c r="G389" s="6">
        <v>0.34185022026431716</v>
      </c>
      <c r="H389" s="6"/>
      <c r="J389" s="2">
        <v>2</v>
      </c>
      <c r="K389" s="7">
        <v>2</v>
      </c>
      <c r="L389" s="7"/>
      <c r="M389" s="7"/>
    </row>
    <row r="390" spans="1:13" x14ac:dyDescent="0.35">
      <c r="B390" s="2">
        <v>3</v>
      </c>
      <c r="C390">
        <v>297</v>
      </c>
      <c r="F390" s="2">
        <v>3</v>
      </c>
      <c r="G390" s="6">
        <v>0.26167400881057268</v>
      </c>
      <c r="H390" s="6"/>
      <c r="J390" s="2">
        <v>3</v>
      </c>
      <c r="K390" s="7">
        <v>3</v>
      </c>
      <c r="L390" s="7"/>
      <c r="M390" s="7"/>
    </row>
    <row r="391" spans="1:13" x14ac:dyDescent="0.35">
      <c r="B391" s="2">
        <v>4</v>
      </c>
      <c r="C391">
        <v>251</v>
      </c>
      <c r="F391" s="2">
        <v>4</v>
      </c>
      <c r="G391" s="6">
        <v>0.22114537444933921</v>
      </c>
      <c r="H391" s="6"/>
      <c r="J391" s="2">
        <v>4</v>
      </c>
      <c r="K391" s="7">
        <v>4</v>
      </c>
      <c r="L391" s="7"/>
      <c r="M391" s="7"/>
    </row>
    <row r="392" spans="1:13" x14ac:dyDescent="0.35">
      <c r="B392" s="2">
        <v>5</v>
      </c>
      <c r="C392">
        <v>55</v>
      </c>
      <c r="F392" s="2">
        <v>5</v>
      </c>
      <c r="G392" s="6">
        <v>4.8458149779735685E-2</v>
      </c>
      <c r="H392" s="6"/>
      <c r="J392" s="2">
        <v>5</v>
      </c>
      <c r="K392" s="7">
        <v>5</v>
      </c>
      <c r="L392" s="7"/>
      <c r="M392" s="7"/>
    </row>
    <row r="393" spans="1:13" x14ac:dyDescent="0.35">
      <c r="B393" s="2" t="s">
        <v>346</v>
      </c>
      <c r="F393" s="2" t="s">
        <v>346</v>
      </c>
      <c r="G393" s="6">
        <v>0</v>
      </c>
      <c r="H393" s="6"/>
      <c r="J393" s="2" t="s">
        <v>346</v>
      </c>
      <c r="K393" s="7"/>
      <c r="L393" s="7"/>
      <c r="M393" s="7"/>
    </row>
    <row r="394" spans="1:13" x14ac:dyDescent="0.35">
      <c r="B394" s="2" t="s">
        <v>55</v>
      </c>
      <c r="C394">
        <v>1135</v>
      </c>
      <c r="F394" s="2" t="s">
        <v>55</v>
      </c>
      <c r="G394" s="6">
        <v>1</v>
      </c>
      <c r="H394" s="6"/>
      <c r="J394" s="2" t="s">
        <v>55</v>
      </c>
      <c r="K394" s="7">
        <v>2.7224669603524227</v>
      </c>
      <c r="L394" s="7"/>
      <c r="M394" s="7"/>
    </row>
    <row r="397" spans="1:13" ht="20" thickBot="1" x14ac:dyDescent="0.5">
      <c r="B397" s="5" t="s">
        <v>35</v>
      </c>
    </row>
    <row r="398" spans="1:13" ht="15" thickTop="1" x14ac:dyDescent="0.35">
      <c r="A398" s="4" t="s">
        <v>126</v>
      </c>
      <c r="B398" s="1" t="s">
        <v>139</v>
      </c>
      <c r="C398" s="1" t="s">
        <v>57</v>
      </c>
      <c r="F398" s="1" t="s">
        <v>139</v>
      </c>
      <c r="G398" s="1" t="s">
        <v>57</v>
      </c>
      <c r="H398" s="1"/>
      <c r="J398" s="1" t="s">
        <v>175</v>
      </c>
      <c r="K398" s="1" t="s">
        <v>57</v>
      </c>
      <c r="L398" s="1"/>
      <c r="M398" s="1"/>
    </row>
    <row r="399" spans="1:13" x14ac:dyDescent="0.35">
      <c r="B399" s="1" t="s">
        <v>57</v>
      </c>
      <c r="C399">
        <v>2024</v>
      </c>
      <c r="F399" s="1" t="s">
        <v>57</v>
      </c>
      <c r="G399">
        <v>2024</v>
      </c>
      <c r="J399" s="1" t="s">
        <v>57</v>
      </c>
      <c r="K399">
        <v>2024</v>
      </c>
    </row>
    <row r="400" spans="1:13" x14ac:dyDescent="0.35">
      <c r="B400" s="2">
        <v>1</v>
      </c>
      <c r="C400">
        <v>231</v>
      </c>
      <c r="F400" s="2">
        <v>1</v>
      </c>
      <c r="G400" s="6">
        <v>0.20460584588131089</v>
      </c>
      <c r="H400" s="6"/>
      <c r="J400" s="2">
        <v>1</v>
      </c>
      <c r="K400" s="7">
        <v>1</v>
      </c>
      <c r="L400" s="7"/>
      <c r="M400" s="7"/>
    </row>
    <row r="401" spans="1:13" x14ac:dyDescent="0.35">
      <c r="B401" s="2">
        <v>2</v>
      </c>
      <c r="C401">
        <v>329</v>
      </c>
      <c r="F401" s="2">
        <v>2</v>
      </c>
      <c r="G401" s="6">
        <v>0.29140832595217009</v>
      </c>
      <c r="H401" s="6"/>
      <c r="J401" s="2">
        <v>2</v>
      </c>
      <c r="K401" s="7">
        <v>2</v>
      </c>
      <c r="L401" s="7"/>
      <c r="M401" s="7"/>
    </row>
    <row r="402" spans="1:13" x14ac:dyDescent="0.35">
      <c r="B402" s="2">
        <v>3</v>
      </c>
      <c r="C402">
        <v>267</v>
      </c>
      <c r="F402" s="2">
        <v>3</v>
      </c>
      <c r="G402" s="6">
        <v>0.23649247121346323</v>
      </c>
      <c r="H402" s="6"/>
      <c r="J402" s="2">
        <v>3</v>
      </c>
      <c r="K402" s="7">
        <v>3</v>
      </c>
      <c r="L402" s="7"/>
      <c r="M402" s="7"/>
    </row>
    <row r="403" spans="1:13" x14ac:dyDescent="0.35">
      <c r="B403" s="2">
        <v>4</v>
      </c>
      <c r="C403">
        <v>256</v>
      </c>
      <c r="F403" s="2">
        <v>4</v>
      </c>
      <c r="G403" s="6">
        <v>0.22674933569530559</v>
      </c>
      <c r="H403" s="6"/>
      <c r="J403" s="2">
        <v>4</v>
      </c>
      <c r="K403" s="7">
        <v>4</v>
      </c>
      <c r="L403" s="7"/>
      <c r="M403" s="7"/>
    </row>
    <row r="404" spans="1:13" x14ac:dyDescent="0.35">
      <c r="B404" s="2">
        <v>5</v>
      </c>
      <c r="C404">
        <v>46</v>
      </c>
      <c r="F404" s="2">
        <v>5</v>
      </c>
      <c r="G404" s="6">
        <v>4.0744021257750222E-2</v>
      </c>
      <c r="H404" s="6"/>
      <c r="J404" s="2">
        <v>5</v>
      </c>
      <c r="K404" s="7">
        <v>5</v>
      </c>
      <c r="L404" s="7"/>
      <c r="M404" s="7"/>
    </row>
    <row r="405" spans="1:13" x14ac:dyDescent="0.35">
      <c r="B405" s="2" t="s">
        <v>346</v>
      </c>
      <c r="F405" s="2" t="s">
        <v>346</v>
      </c>
      <c r="G405" s="6">
        <v>0</v>
      </c>
      <c r="H405" s="6"/>
      <c r="J405" s="2" t="s">
        <v>346</v>
      </c>
      <c r="K405" s="7"/>
      <c r="L405" s="7"/>
      <c r="M405" s="7"/>
    </row>
    <row r="406" spans="1:13" x14ac:dyDescent="0.35">
      <c r="B406" s="2" t="s">
        <v>55</v>
      </c>
      <c r="C406">
        <v>1129</v>
      </c>
      <c r="F406" s="2" t="s">
        <v>55</v>
      </c>
      <c r="G406" s="6">
        <v>1</v>
      </c>
      <c r="H406" s="6"/>
      <c r="J406" s="2" t="s">
        <v>55</v>
      </c>
      <c r="K406" s="7">
        <v>2.6076173604960142</v>
      </c>
      <c r="L406" s="7"/>
      <c r="M406" s="7"/>
    </row>
    <row r="409" spans="1:13" ht="20" thickBot="1" x14ac:dyDescent="0.5">
      <c r="B409" s="5" t="s">
        <v>36</v>
      </c>
    </row>
    <row r="410" spans="1:13" ht="15" thickTop="1" x14ac:dyDescent="0.35">
      <c r="A410" s="4" t="s">
        <v>127</v>
      </c>
      <c r="B410" s="1" t="s">
        <v>140</v>
      </c>
      <c r="C410" s="1" t="s">
        <v>57</v>
      </c>
      <c r="F410" s="1" t="s">
        <v>140</v>
      </c>
      <c r="G410" s="1" t="s">
        <v>57</v>
      </c>
      <c r="H410" s="1"/>
      <c r="J410" s="1" t="s">
        <v>176</v>
      </c>
      <c r="K410" s="1" t="s">
        <v>57</v>
      </c>
      <c r="L410" s="1"/>
      <c r="M410" s="1"/>
    </row>
    <row r="411" spans="1:13" x14ac:dyDescent="0.35">
      <c r="B411" s="1" t="s">
        <v>57</v>
      </c>
      <c r="C411">
        <v>2024</v>
      </c>
      <c r="F411" s="1" t="s">
        <v>57</v>
      </c>
      <c r="G411">
        <v>2024</v>
      </c>
      <c r="J411" s="1" t="s">
        <v>57</v>
      </c>
      <c r="K411">
        <v>2024</v>
      </c>
    </row>
    <row r="412" spans="1:13" x14ac:dyDescent="0.35">
      <c r="B412" s="2">
        <v>1</v>
      </c>
      <c r="C412">
        <v>366</v>
      </c>
      <c r="F412" s="2">
        <v>1</v>
      </c>
      <c r="G412" s="6">
        <v>0.32303618711385701</v>
      </c>
      <c r="H412" s="6"/>
      <c r="J412" s="2">
        <v>1</v>
      </c>
      <c r="K412" s="7">
        <v>1</v>
      </c>
      <c r="L412" s="7"/>
      <c r="M412" s="7"/>
    </row>
    <row r="413" spans="1:13" x14ac:dyDescent="0.35">
      <c r="B413" s="2">
        <v>2</v>
      </c>
      <c r="C413">
        <v>450</v>
      </c>
      <c r="F413" s="2">
        <v>2</v>
      </c>
      <c r="G413" s="6">
        <v>0.3971756398940865</v>
      </c>
      <c r="H413" s="6"/>
      <c r="J413" s="2">
        <v>2</v>
      </c>
      <c r="K413" s="7">
        <v>2</v>
      </c>
      <c r="L413" s="7"/>
      <c r="M413" s="7"/>
    </row>
    <row r="414" spans="1:13" x14ac:dyDescent="0.35">
      <c r="B414" s="2">
        <v>3</v>
      </c>
      <c r="C414">
        <v>155</v>
      </c>
      <c r="F414" s="2">
        <v>3</v>
      </c>
      <c r="G414" s="6">
        <v>0.13680494263018536</v>
      </c>
      <c r="H414" s="6"/>
      <c r="J414" s="2">
        <v>3</v>
      </c>
      <c r="K414" s="7">
        <v>3</v>
      </c>
      <c r="L414" s="7"/>
      <c r="M414" s="7"/>
    </row>
    <row r="415" spans="1:13" x14ac:dyDescent="0.35">
      <c r="B415" s="2">
        <v>4</v>
      </c>
      <c r="C415">
        <v>111</v>
      </c>
      <c r="F415" s="2">
        <v>4</v>
      </c>
      <c r="G415" s="6">
        <v>9.7969991173874671E-2</v>
      </c>
      <c r="H415" s="6"/>
      <c r="J415" s="2">
        <v>4</v>
      </c>
      <c r="K415" s="7">
        <v>4</v>
      </c>
      <c r="L415" s="7"/>
      <c r="M415" s="7"/>
    </row>
    <row r="416" spans="1:13" x14ac:dyDescent="0.35">
      <c r="B416" s="2">
        <v>5</v>
      </c>
      <c r="C416">
        <v>51</v>
      </c>
      <c r="F416" s="2">
        <v>5</v>
      </c>
      <c r="G416" s="6">
        <v>4.5013239187996469E-2</v>
      </c>
      <c r="H416" s="6"/>
      <c r="J416" s="2">
        <v>5</v>
      </c>
      <c r="K416" s="7">
        <v>5</v>
      </c>
      <c r="L416" s="7"/>
      <c r="M416" s="7"/>
    </row>
    <row r="417" spans="1:13" x14ac:dyDescent="0.35">
      <c r="B417" s="2" t="s">
        <v>346</v>
      </c>
      <c r="F417" s="2" t="s">
        <v>346</v>
      </c>
      <c r="G417" s="6">
        <v>0</v>
      </c>
      <c r="H417" s="6"/>
      <c r="J417" s="2" t="s">
        <v>346</v>
      </c>
      <c r="K417" s="7"/>
      <c r="L417" s="7"/>
      <c r="M417" s="7"/>
    </row>
    <row r="418" spans="1:13" x14ac:dyDescent="0.35">
      <c r="B418" s="2" t="s">
        <v>55</v>
      </c>
      <c r="C418">
        <v>1133</v>
      </c>
      <c r="F418" s="2" t="s">
        <v>55</v>
      </c>
      <c r="G418" s="6">
        <v>1</v>
      </c>
      <c r="H418" s="6"/>
      <c r="J418" s="2" t="s">
        <v>55</v>
      </c>
      <c r="K418" s="7">
        <v>2.1447484554280671</v>
      </c>
      <c r="L418" s="7"/>
      <c r="M418" s="7"/>
    </row>
    <row r="421" spans="1:13" ht="20" thickBot="1" x14ac:dyDescent="0.5">
      <c r="B421" s="5" t="s">
        <v>37</v>
      </c>
    </row>
    <row r="422" spans="1:13" ht="15" thickTop="1" x14ac:dyDescent="0.35">
      <c r="A422" s="4" t="s">
        <v>128</v>
      </c>
      <c r="B422" s="1" t="s">
        <v>141</v>
      </c>
      <c r="C422" s="1" t="s">
        <v>57</v>
      </c>
      <c r="F422" s="1" t="s">
        <v>141</v>
      </c>
      <c r="G422" s="1" t="s">
        <v>57</v>
      </c>
      <c r="H422" s="1"/>
      <c r="J422" s="1" t="s">
        <v>177</v>
      </c>
      <c r="K422" s="1" t="s">
        <v>57</v>
      </c>
      <c r="L422" s="1"/>
      <c r="M422" s="1"/>
    </row>
    <row r="423" spans="1:13" x14ac:dyDescent="0.35">
      <c r="B423" s="1" t="s">
        <v>57</v>
      </c>
      <c r="C423">
        <v>2024</v>
      </c>
      <c r="F423" s="1" t="s">
        <v>57</v>
      </c>
      <c r="G423">
        <v>2024</v>
      </c>
      <c r="J423" s="1" t="s">
        <v>57</v>
      </c>
      <c r="K423">
        <v>2024</v>
      </c>
    </row>
    <row r="424" spans="1:13" x14ac:dyDescent="0.35">
      <c r="B424" s="2">
        <v>1</v>
      </c>
      <c r="C424">
        <v>410</v>
      </c>
      <c r="F424" s="2">
        <v>1</v>
      </c>
      <c r="G424" s="6">
        <v>0.36187113857016767</v>
      </c>
      <c r="H424" s="6"/>
      <c r="J424" s="2">
        <v>1</v>
      </c>
      <c r="K424" s="7">
        <v>1</v>
      </c>
      <c r="L424" s="7"/>
      <c r="M424" s="7"/>
    </row>
    <row r="425" spans="1:13" x14ac:dyDescent="0.35">
      <c r="B425" s="2">
        <v>2</v>
      </c>
      <c r="C425">
        <v>380</v>
      </c>
      <c r="F425" s="2">
        <v>2</v>
      </c>
      <c r="G425" s="6">
        <v>0.33539276257722861</v>
      </c>
      <c r="H425" s="6"/>
      <c r="J425" s="2">
        <v>2</v>
      </c>
      <c r="K425" s="7">
        <v>2</v>
      </c>
      <c r="L425" s="7"/>
      <c r="M425" s="7"/>
    </row>
    <row r="426" spans="1:13" x14ac:dyDescent="0.35">
      <c r="B426" s="2">
        <v>3</v>
      </c>
      <c r="C426">
        <v>147</v>
      </c>
      <c r="F426" s="2">
        <v>3</v>
      </c>
      <c r="G426" s="6">
        <v>0.1297440423654016</v>
      </c>
      <c r="H426" s="6"/>
      <c r="J426" s="2">
        <v>3</v>
      </c>
      <c r="K426" s="7">
        <v>3</v>
      </c>
      <c r="L426" s="7"/>
      <c r="M426" s="7"/>
    </row>
    <row r="427" spans="1:13" x14ac:dyDescent="0.35">
      <c r="B427" s="2">
        <v>4</v>
      </c>
      <c r="C427">
        <v>102</v>
      </c>
      <c r="F427" s="2">
        <v>4</v>
      </c>
      <c r="G427" s="6">
        <v>9.0026478375992938E-2</v>
      </c>
      <c r="H427" s="6"/>
      <c r="J427" s="2">
        <v>4</v>
      </c>
      <c r="K427" s="7">
        <v>4</v>
      </c>
      <c r="L427" s="7"/>
      <c r="M427" s="7"/>
    </row>
    <row r="428" spans="1:13" x14ac:dyDescent="0.35">
      <c r="B428" s="2">
        <v>5</v>
      </c>
      <c r="C428">
        <v>94</v>
      </c>
      <c r="F428" s="2">
        <v>5</v>
      </c>
      <c r="G428" s="6">
        <v>8.2965578111209179E-2</v>
      </c>
      <c r="H428" s="6"/>
      <c r="J428" s="2">
        <v>5</v>
      </c>
      <c r="K428" s="7">
        <v>5</v>
      </c>
      <c r="L428" s="7"/>
      <c r="M428" s="7"/>
    </row>
    <row r="429" spans="1:13" x14ac:dyDescent="0.35">
      <c r="B429" s="2" t="s">
        <v>346</v>
      </c>
      <c r="F429" s="2" t="s">
        <v>346</v>
      </c>
      <c r="G429" s="6">
        <v>0</v>
      </c>
      <c r="H429" s="6"/>
      <c r="J429" s="2" t="s">
        <v>346</v>
      </c>
      <c r="K429" s="7"/>
      <c r="L429" s="7"/>
      <c r="M429" s="7"/>
    </row>
    <row r="430" spans="1:13" x14ac:dyDescent="0.35">
      <c r="B430" s="2" t="s">
        <v>55</v>
      </c>
      <c r="C430">
        <v>1133</v>
      </c>
      <c r="F430" s="2" t="s">
        <v>55</v>
      </c>
      <c r="G430" s="6">
        <v>1</v>
      </c>
      <c r="H430" s="6"/>
      <c r="J430" s="2" t="s">
        <v>55</v>
      </c>
      <c r="K430" s="7">
        <v>2.1968225948808473</v>
      </c>
      <c r="L430" s="7"/>
      <c r="M430" s="7"/>
    </row>
    <row r="433" spans="1:13" ht="20" thickBot="1" x14ac:dyDescent="0.5">
      <c r="B433" s="5" t="s">
        <v>38</v>
      </c>
    </row>
    <row r="434" spans="1:13" ht="15" thickTop="1" x14ac:dyDescent="0.35">
      <c r="A434" s="4" t="s">
        <v>129</v>
      </c>
      <c r="B434" s="1" t="s">
        <v>142</v>
      </c>
      <c r="C434" s="1" t="s">
        <v>57</v>
      </c>
      <c r="F434" s="1" t="s">
        <v>142</v>
      </c>
      <c r="G434" s="1" t="s">
        <v>57</v>
      </c>
      <c r="H434" s="1"/>
      <c r="J434" s="1" t="s">
        <v>178</v>
      </c>
      <c r="K434" s="1" t="s">
        <v>57</v>
      </c>
      <c r="L434" s="1"/>
      <c r="M434" s="1"/>
    </row>
    <row r="435" spans="1:13" x14ac:dyDescent="0.35">
      <c r="B435" s="1" t="s">
        <v>57</v>
      </c>
      <c r="C435">
        <v>2024</v>
      </c>
      <c r="F435" s="1" t="s">
        <v>57</v>
      </c>
      <c r="G435">
        <v>2024</v>
      </c>
      <c r="J435" s="1" t="s">
        <v>57</v>
      </c>
      <c r="K435">
        <v>2024</v>
      </c>
    </row>
    <row r="436" spans="1:13" x14ac:dyDescent="0.35">
      <c r="B436" s="2" t="s">
        <v>346</v>
      </c>
      <c r="F436" s="2" t="s">
        <v>346</v>
      </c>
      <c r="G436" s="6" t="e">
        <v>#DIV/0!</v>
      </c>
      <c r="H436" s="6"/>
      <c r="J436" s="2" t="s">
        <v>346</v>
      </c>
      <c r="K436" s="7"/>
      <c r="L436" s="7"/>
      <c r="M436" s="7"/>
    </row>
    <row r="437" spans="1:13" x14ac:dyDescent="0.35">
      <c r="B437" s="2" t="s">
        <v>55</v>
      </c>
      <c r="F437" s="2" t="s">
        <v>55</v>
      </c>
      <c r="G437" s="6" t="e">
        <v>#DIV/0!</v>
      </c>
      <c r="H437" s="6"/>
      <c r="J437" s="2" t="s">
        <v>55</v>
      </c>
      <c r="K437" s="7"/>
      <c r="L437" s="7"/>
      <c r="M437" s="7"/>
    </row>
    <row r="445" spans="1:13" ht="20" thickBot="1" x14ac:dyDescent="0.5">
      <c r="B445" s="5" t="s">
        <v>39</v>
      </c>
    </row>
    <row r="446" spans="1:13" ht="15" thickTop="1" x14ac:dyDescent="0.35">
      <c r="A446" s="4" t="s">
        <v>130</v>
      </c>
      <c r="B446" s="1" t="s">
        <v>143</v>
      </c>
      <c r="C446" s="1" t="s">
        <v>57</v>
      </c>
      <c r="F446" s="1" t="s">
        <v>143</v>
      </c>
      <c r="G446" s="1" t="s">
        <v>57</v>
      </c>
      <c r="H446" s="1"/>
      <c r="J446" s="1" t="s">
        <v>179</v>
      </c>
      <c r="K446" s="1" t="s">
        <v>57</v>
      </c>
      <c r="L446" s="1"/>
      <c r="M446" s="1"/>
    </row>
    <row r="447" spans="1:13" x14ac:dyDescent="0.35">
      <c r="B447" s="1" t="s">
        <v>57</v>
      </c>
      <c r="C447">
        <v>2024</v>
      </c>
      <c r="F447" s="1" t="s">
        <v>57</v>
      </c>
      <c r="G447">
        <v>2024</v>
      </c>
      <c r="J447" s="1" t="s">
        <v>57</v>
      </c>
      <c r="K447">
        <v>2024</v>
      </c>
    </row>
    <row r="448" spans="1:13" x14ac:dyDescent="0.35">
      <c r="B448" s="2" t="s">
        <v>346</v>
      </c>
      <c r="F448" s="2" t="s">
        <v>346</v>
      </c>
      <c r="G448" s="6" t="e">
        <v>#DIV/0!</v>
      </c>
      <c r="H448" s="6"/>
      <c r="J448" s="2" t="s">
        <v>346</v>
      </c>
      <c r="K448" s="7"/>
      <c r="L448" s="7"/>
      <c r="M448" s="7"/>
    </row>
    <row r="449" spans="1:13" x14ac:dyDescent="0.35">
      <c r="B449" s="2" t="s">
        <v>55</v>
      </c>
      <c r="F449" s="2" t="s">
        <v>55</v>
      </c>
      <c r="G449" s="6" t="e">
        <v>#DIV/0!</v>
      </c>
      <c r="H449" s="6"/>
      <c r="J449" s="2" t="s">
        <v>55</v>
      </c>
      <c r="K449" s="7"/>
      <c r="L449" s="7"/>
      <c r="M449" s="7"/>
    </row>
    <row r="457" spans="1:13" ht="20" thickBot="1" x14ac:dyDescent="0.5">
      <c r="B457" s="5" t="s">
        <v>40</v>
      </c>
    </row>
    <row r="458" spans="1:13" ht="15" thickTop="1" x14ac:dyDescent="0.35">
      <c r="A458" s="4" t="s">
        <v>131</v>
      </c>
      <c r="B458" s="1" t="s">
        <v>144</v>
      </c>
      <c r="C458" s="1" t="s">
        <v>57</v>
      </c>
      <c r="F458" s="1" t="s">
        <v>144</v>
      </c>
      <c r="G458" s="1" t="s">
        <v>57</v>
      </c>
      <c r="H458" s="1"/>
      <c r="J458" s="1" t="s">
        <v>180</v>
      </c>
      <c r="K458" s="1" t="s">
        <v>57</v>
      </c>
      <c r="L458" s="1"/>
      <c r="M458" s="1"/>
    </row>
    <row r="459" spans="1:13" x14ac:dyDescent="0.35">
      <c r="B459" s="1" t="s">
        <v>57</v>
      </c>
      <c r="C459">
        <v>2024</v>
      </c>
      <c r="F459" s="1" t="s">
        <v>57</v>
      </c>
      <c r="G459">
        <v>2024</v>
      </c>
      <c r="J459" s="1" t="s">
        <v>57</v>
      </c>
      <c r="K459">
        <v>2024</v>
      </c>
    </row>
    <row r="460" spans="1:13" x14ac:dyDescent="0.35">
      <c r="B460" s="2" t="s">
        <v>346</v>
      </c>
      <c r="F460" s="2" t="s">
        <v>346</v>
      </c>
      <c r="G460" s="6" t="e">
        <v>#DIV/0!</v>
      </c>
      <c r="H460" s="6"/>
      <c r="J460" s="2" t="s">
        <v>346</v>
      </c>
      <c r="K460" s="7"/>
      <c r="L460" s="7"/>
      <c r="M460" s="7"/>
    </row>
    <row r="461" spans="1:13" x14ac:dyDescent="0.35">
      <c r="B461" s="2" t="s">
        <v>55</v>
      </c>
      <c r="F461" s="2" t="s">
        <v>55</v>
      </c>
      <c r="G461" s="6" t="e">
        <v>#DIV/0!</v>
      </c>
      <c r="H461" s="6"/>
      <c r="J461" s="2" t="s">
        <v>55</v>
      </c>
      <c r="K461" s="7"/>
      <c r="L461" s="7"/>
      <c r="M461" s="7"/>
    </row>
    <row r="469" spans="1:13" ht="20" thickBot="1" x14ac:dyDescent="0.5">
      <c r="B469" s="5" t="s">
        <v>41</v>
      </c>
    </row>
    <row r="470" spans="1:13" ht="15" thickTop="1" x14ac:dyDescent="0.35">
      <c r="A470" s="4" t="s">
        <v>132</v>
      </c>
      <c r="B470" s="1" t="s">
        <v>145</v>
      </c>
      <c r="C470" s="1" t="s">
        <v>57</v>
      </c>
      <c r="F470" s="1" t="s">
        <v>145</v>
      </c>
      <c r="G470" s="1" t="s">
        <v>57</v>
      </c>
      <c r="H470" s="1"/>
      <c r="J470" s="1" t="s">
        <v>181</v>
      </c>
      <c r="K470" s="1" t="s">
        <v>57</v>
      </c>
      <c r="L470" s="1"/>
      <c r="M470" s="1"/>
    </row>
    <row r="471" spans="1:13" x14ac:dyDescent="0.35">
      <c r="B471" s="1" t="s">
        <v>57</v>
      </c>
      <c r="C471">
        <v>2024</v>
      </c>
      <c r="F471" s="1" t="s">
        <v>57</v>
      </c>
      <c r="G471">
        <v>2024</v>
      </c>
      <c r="J471" s="1" t="s">
        <v>57</v>
      </c>
      <c r="K471">
        <v>2024</v>
      </c>
    </row>
    <row r="472" spans="1:13" x14ac:dyDescent="0.35">
      <c r="B472" s="2" t="s">
        <v>346</v>
      </c>
      <c r="F472" s="2" t="s">
        <v>346</v>
      </c>
      <c r="G472" s="6" t="e">
        <v>#DIV/0!</v>
      </c>
      <c r="H472" s="6"/>
      <c r="J472" s="2" t="s">
        <v>346</v>
      </c>
      <c r="K472" s="7"/>
      <c r="L472" s="7"/>
      <c r="M472" s="7"/>
    </row>
    <row r="473" spans="1:13" x14ac:dyDescent="0.35">
      <c r="B473" s="2" t="s">
        <v>55</v>
      </c>
      <c r="F473" s="2" t="s">
        <v>55</v>
      </c>
      <c r="G473" s="6" t="e">
        <v>#DIV/0!</v>
      </c>
      <c r="H473" s="6"/>
      <c r="J473" s="2" t="s">
        <v>55</v>
      </c>
      <c r="K473" s="7"/>
      <c r="L473" s="7"/>
      <c r="M473" s="7"/>
    </row>
    <row r="481" spans="1:13" ht="20" thickBot="1" x14ac:dyDescent="0.5">
      <c r="B481" s="5" t="s">
        <v>42</v>
      </c>
    </row>
    <row r="482" spans="1:13" ht="15" thickTop="1" x14ac:dyDescent="0.35">
      <c r="A482" s="4" t="s">
        <v>133</v>
      </c>
      <c r="B482" s="1" t="s">
        <v>146</v>
      </c>
      <c r="C482" s="1" t="s">
        <v>57</v>
      </c>
      <c r="F482" s="1" t="s">
        <v>146</v>
      </c>
      <c r="G482" s="1" t="s">
        <v>57</v>
      </c>
      <c r="H482" s="1"/>
      <c r="J482" s="1" t="s">
        <v>182</v>
      </c>
      <c r="K482" s="1" t="s">
        <v>57</v>
      </c>
      <c r="L482" s="1"/>
      <c r="M482" s="1"/>
    </row>
    <row r="483" spans="1:13" x14ac:dyDescent="0.35">
      <c r="B483" s="1" t="s">
        <v>57</v>
      </c>
      <c r="C483">
        <v>2024</v>
      </c>
      <c r="F483" s="1" t="s">
        <v>57</v>
      </c>
      <c r="G483">
        <v>2024</v>
      </c>
      <c r="J483" s="1" t="s">
        <v>57</v>
      </c>
      <c r="K483">
        <v>2024</v>
      </c>
    </row>
    <row r="484" spans="1:13" x14ac:dyDescent="0.35">
      <c r="B484" s="2" t="s">
        <v>346</v>
      </c>
      <c r="F484" s="2" t="s">
        <v>346</v>
      </c>
      <c r="G484" s="6" t="e">
        <v>#DIV/0!</v>
      </c>
      <c r="H484" s="6"/>
      <c r="J484" s="2" t="s">
        <v>346</v>
      </c>
      <c r="K484" s="7"/>
      <c r="L484" s="7"/>
      <c r="M484" s="7"/>
    </row>
    <row r="485" spans="1:13" x14ac:dyDescent="0.35">
      <c r="B485" s="2" t="s">
        <v>55</v>
      </c>
      <c r="F485" s="2" t="s">
        <v>55</v>
      </c>
      <c r="G485" s="6" t="e">
        <v>#DIV/0!</v>
      </c>
      <c r="H485" s="6"/>
      <c r="J485" s="2" t="s">
        <v>55</v>
      </c>
      <c r="K485" s="7"/>
      <c r="L485" s="7"/>
      <c r="M485" s="7"/>
    </row>
    <row r="493" spans="1:13" ht="20" thickBot="1" x14ac:dyDescent="0.5">
      <c r="B493" s="5" t="s">
        <v>95</v>
      </c>
    </row>
    <row r="494" spans="1:13" ht="15" thickTop="1" x14ac:dyDescent="0.35">
      <c r="A494" s="4" t="s">
        <v>225</v>
      </c>
      <c r="B494" s="1" t="s">
        <v>229</v>
      </c>
      <c r="C494" s="1" t="s">
        <v>57</v>
      </c>
      <c r="F494" s="1" t="s">
        <v>229</v>
      </c>
      <c r="G494" s="1" t="s">
        <v>57</v>
      </c>
      <c r="H494" s="1"/>
      <c r="J494" s="1" t="s">
        <v>230</v>
      </c>
      <c r="K494" s="1" t="s">
        <v>57</v>
      </c>
      <c r="L494" s="1"/>
      <c r="M494" s="1"/>
    </row>
    <row r="495" spans="1:13" x14ac:dyDescent="0.35">
      <c r="B495" s="1" t="s">
        <v>57</v>
      </c>
      <c r="C495">
        <v>2024</v>
      </c>
      <c r="F495" s="1" t="s">
        <v>57</v>
      </c>
      <c r="G495">
        <v>2024</v>
      </c>
      <c r="J495" s="1" t="s">
        <v>57</v>
      </c>
      <c r="K495">
        <v>2024</v>
      </c>
    </row>
    <row r="496" spans="1:13" x14ac:dyDescent="0.35">
      <c r="B496" s="2" t="s">
        <v>346</v>
      </c>
      <c r="F496" s="2" t="s">
        <v>346</v>
      </c>
      <c r="G496" s="6" t="e">
        <v>#DIV/0!</v>
      </c>
      <c r="H496" s="6"/>
      <c r="J496" s="2" t="s">
        <v>346</v>
      </c>
    </row>
    <row r="497" spans="1:13" x14ac:dyDescent="0.35">
      <c r="B497" s="2" t="s">
        <v>55</v>
      </c>
      <c r="F497" s="2" t="s">
        <v>55</v>
      </c>
      <c r="G497" s="6" t="e">
        <v>#DIV/0!</v>
      </c>
      <c r="H497" s="6"/>
      <c r="J497" s="2" t="s">
        <v>55</v>
      </c>
      <c r="K497" s="7"/>
      <c r="L497" s="7"/>
      <c r="M497" s="7"/>
    </row>
    <row r="505" spans="1:13" ht="20" thickBot="1" x14ac:dyDescent="0.5">
      <c r="B505" s="5" t="s">
        <v>189</v>
      </c>
    </row>
    <row r="506" spans="1:13" ht="15" thickTop="1" x14ac:dyDescent="0.35">
      <c r="A506" s="4" t="s">
        <v>226</v>
      </c>
      <c r="B506" s="1" t="s">
        <v>231</v>
      </c>
      <c r="C506" s="1" t="s">
        <v>57</v>
      </c>
      <c r="F506" s="1" t="s">
        <v>231</v>
      </c>
      <c r="G506" s="1" t="s">
        <v>57</v>
      </c>
      <c r="H506" s="1"/>
      <c r="J506" s="1" t="s">
        <v>232</v>
      </c>
      <c r="K506" s="1" t="s">
        <v>57</v>
      </c>
      <c r="L506" s="1"/>
      <c r="M506" s="1"/>
    </row>
    <row r="507" spans="1:13" x14ac:dyDescent="0.35">
      <c r="B507" s="1" t="s">
        <v>57</v>
      </c>
      <c r="C507">
        <v>2024</v>
      </c>
      <c r="F507" s="1" t="s">
        <v>57</v>
      </c>
      <c r="G507">
        <v>2024</v>
      </c>
      <c r="J507" s="1" t="s">
        <v>57</v>
      </c>
      <c r="K507">
        <v>2024</v>
      </c>
    </row>
    <row r="508" spans="1:13" x14ac:dyDescent="0.35">
      <c r="B508" s="2" t="s">
        <v>346</v>
      </c>
      <c r="F508" s="2" t="s">
        <v>346</v>
      </c>
      <c r="G508" s="6" t="e">
        <v>#DIV/0!</v>
      </c>
      <c r="H508" s="6"/>
      <c r="J508" s="2" t="s">
        <v>346</v>
      </c>
    </row>
    <row r="509" spans="1:13" x14ac:dyDescent="0.35">
      <c r="B509" s="2" t="s">
        <v>55</v>
      </c>
      <c r="F509" s="2" t="s">
        <v>55</v>
      </c>
      <c r="G509" s="6" t="e">
        <v>#DIV/0!</v>
      </c>
      <c r="H509" s="6"/>
      <c r="J509" s="2" t="s">
        <v>55</v>
      </c>
      <c r="K509" s="7"/>
      <c r="L509" s="7"/>
      <c r="M509" s="7"/>
    </row>
    <row r="517" spans="1:13" ht="20" thickBot="1" x14ac:dyDescent="0.5">
      <c r="B517" s="5" t="s">
        <v>190</v>
      </c>
    </row>
    <row r="518" spans="1:13" ht="15" thickTop="1" x14ac:dyDescent="0.35">
      <c r="A518" s="4" t="s">
        <v>227</v>
      </c>
      <c r="B518" s="1" t="s">
        <v>233</v>
      </c>
      <c r="C518" s="1" t="s">
        <v>57</v>
      </c>
      <c r="F518" s="1" t="s">
        <v>233</v>
      </c>
      <c r="G518" s="1" t="s">
        <v>57</v>
      </c>
      <c r="H518" s="1"/>
      <c r="J518" s="1" t="s">
        <v>234</v>
      </c>
      <c r="K518" s="1" t="s">
        <v>57</v>
      </c>
      <c r="L518" s="1"/>
      <c r="M518" s="1"/>
    </row>
    <row r="519" spans="1:13" x14ac:dyDescent="0.35">
      <c r="B519" s="1" t="s">
        <v>57</v>
      </c>
      <c r="C519">
        <v>2024</v>
      </c>
      <c r="F519" s="1" t="s">
        <v>57</v>
      </c>
      <c r="G519">
        <v>2024</v>
      </c>
      <c r="J519" s="1" t="s">
        <v>57</v>
      </c>
      <c r="K519">
        <v>2024</v>
      </c>
    </row>
    <row r="520" spans="1:13" x14ac:dyDescent="0.35">
      <c r="B520" s="2" t="s">
        <v>346</v>
      </c>
      <c r="F520" s="2" t="s">
        <v>346</v>
      </c>
      <c r="G520" s="6" t="e">
        <v>#DIV/0!</v>
      </c>
      <c r="H520" s="6"/>
      <c r="J520" s="2" t="s">
        <v>346</v>
      </c>
    </row>
    <row r="521" spans="1:13" x14ac:dyDescent="0.35">
      <c r="B521" s="2" t="s">
        <v>55</v>
      </c>
      <c r="F521" s="2" t="s">
        <v>55</v>
      </c>
      <c r="G521" s="6" t="e">
        <v>#DIV/0!</v>
      </c>
      <c r="H521" s="6"/>
      <c r="J521" s="2" t="s">
        <v>55</v>
      </c>
      <c r="K521" s="7"/>
      <c r="L521" s="7"/>
      <c r="M521" s="7"/>
    </row>
    <row r="529" spans="1:13" ht="20" thickBot="1" x14ac:dyDescent="0.5">
      <c r="B529" s="5" t="s">
        <v>223</v>
      </c>
    </row>
    <row r="530" spans="1:13" ht="15" thickTop="1" x14ac:dyDescent="0.35">
      <c r="A530" s="4" t="s">
        <v>228</v>
      </c>
      <c r="B530" s="1" t="s">
        <v>235</v>
      </c>
      <c r="C530" s="1" t="s">
        <v>57</v>
      </c>
      <c r="F530" s="1" t="s">
        <v>235</v>
      </c>
      <c r="G530" s="1" t="s">
        <v>57</v>
      </c>
      <c r="H530" s="1"/>
      <c r="J530" s="1" t="s">
        <v>236</v>
      </c>
      <c r="K530" s="1" t="s">
        <v>57</v>
      </c>
      <c r="L530" s="1"/>
      <c r="M530" s="1"/>
    </row>
    <row r="531" spans="1:13" x14ac:dyDescent="0.35">
      <c r="B531" s="1" t="s">
        <v>57</v>
      </c>
      <c r="C531">
        <v>2024</v>
      </c>
      <c r="F531" s="1" t="s">
        <v>57</v>
      </c>
      <c r="G531">
        <v>2024</v>
      </c>
      <c r="J531" s="1" t="s">
        <v>57</v>
      </c>
      <c r="K531">
        <v>2024</v>
      </c>
    </row>
    <row r="532" spans="1:13" x14ac:dyDescent="0.35">
      <c r="B532" s="2" t="s">
        <v>346</v>
      </c>
      <c r="F532" s="2" t="s">
        <v>346</v>
      </c>
      <c r="G532" s="6" t="e">
        <v>#DIV/0!</v>
      </c>
      <c r="H532" s="6"/>
      <c r="J532" s="2" t="s">
        <v>346</v>
      </c>
    </row>
    <row r="533" spans="1:13" x14ac:dyDescent="0.35">
      <c r="B533" s="2" t="s">
        <v>55</v>
      </c>
      <c r="F533" s="2" t="s">
        <v>55</v>
      </c>
      <c r="G533" s="6" t="e">
        <v>#DIV/0!</v>
      </c>
      <c r="H533" s="6"/>
      <c r="J533" s="2" t="s">
        <v>55</v>
      </c>
      <c r="K533" s="7"/>
      <c r="L533" s="7"/>
      <c r="M533" s="7"/>
    </row>
  </sheetData>
  <pageMargins left="0.7" right="0.7" top="0.75" bottom="0.75" header="0.3" footer="0.3"/>
  <pageSetup paperSize="9" orientation="portrait" r:id="rId138"/>
  <drawing r:id="rId139"/>
  <extLst>
    <ext xmlns:x14="http://schemas.microsoft.com/office/spreadsheetml/2009/9/main" uri="{A8765BA9-456A-4dab-B4F3-ACF838C121DE}">
      <x14:slicerList>
        <x14:slicer r:id="rId140"/>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716A-95D1-4B92-A238-8FFC90ACBE7B}">
  <sheetPr>
    <tabColor rgb="FFED9DE3"/>
  </sheetPr>
  <dimension ref="A1:CK397"/>
  <sheetViews>
    <sheetView zoomScale="70" zoomScaleNormal="70" workbookViewId="0">
      <selection activeCell="AJ24" sqref="AJ24"/>
    </sheetView>
  </sheetViews>
  <sheetFormatPr defaultRowHeight="14.5" x14ac:dyDescent="0.35"/>
  <cols>
    <col min="1" max="1" width="17.453125" customWidth="1"/>
    <col min="2" max="2" width="18.81640625" bestFit="1" customWidth="1"/>
    <col min="3" max="3" width="7.453125" bestFit="1" customWidth="1"/>
    <col min="4" max="5" width="7.1796875" customWidth="1"/>
    <col min="6" max="6" width="19.26953125" bestFit="1" customWidth="1"/>
    <col min="7" max="7" width="7.453125" bestFit="1" customWidth="1"/>
    <col min="8" max="9" width="7.1796875" customWidth="1"/>
    <col min="10" max="10" width="19.7265625" bestFit="1" customWidth="1"/>
    <col min="11" max="11" width="13.54296875" bestFit="1" customWidth="1"/>
    <col min="12" max="12" width="6.54296875" customWidth="1"/>
    <col min="13" max="13" width="5.7265625" customWidth="1"/>
    <col min="14" max="14" width="20.1796875" bestFit="1" customWidth="1"/>
    <col min="15" max="15" width="13.54296875" bestFit="1" customWidth="1"/>
    <col min="16" max="17" width="7.54296875" customWidth="1"/>
    <col min="18" max="18" width="19.26953125" bestFit="1" customWidth="1"/>
    <col min="19" max="19" width="7.453125" bestFit="1" customWidth="1"/>
    <col min="20" max="21" width="7.1796875" customWidth="1"/>
    <col min="22" max="22" width="19.26953125" bestFit="1" customWidth="1"/>
    <col min="23" max="23" width="7.453125" bestFit="1" customWidth="1"/>
    <col min="24" max="25" width="7.1796875" customWidth="1"/>
    <col min="26" max="26" width="20.1796875" bestFit="1" customWidth="1"/>
    <col min="27" max="27" width="13.54296875" bestFit="1" customWidth="1"/>
    <col min="28" max="28" width="7" customWidth="1"/>
    <col min="29" max="29" width="7.54296875" customWidth="1"/>
    <col min="30" max="30" width="20.1796875" bestFit="1" customWidth="1"/>
    <col min="31" max="31" width="13.54296875" bestFit="1" customWidth="1"/>
    <col min="32" max="32" width="6.1796875" customWidth="1"/>
    <col min="33" max="33" width="7.453125" customWidth="1"/>
    <col min="34" max="34" width="19.26953125" bestFit="1" customWidth="1"/>
    <col min="35" max="35" width="7.453125" bestFit="1" customWidth="1"/>
    <col min="36" max="37" width="7.1796875" customWidth="1"/>
    <col min="38" max="38" width="19.26953125" bestFit="1" customWidth="1"/>
    <col min="39" max="39" width="7.453125" bestFit="1" customWidth="1"/>
    <col min="40" max="41" width="7.1796875" customWidth="1"/>
    <col min="42" max="42" width="20.1796875" bestFit="1" customWidth="1"/>
    <col min="43" max="43" width="13.54296875" bestFit="1" customWidth="1"/>
    <col min="44" max="44" width="6.54296875" customWidth="1"/>
    <col min="45" max="45" width="7.1796875" customWidth="1"/>
    <col min="46" max="46" width="20.1796875" bestFit="1" customWidth="1"/>
    <col min="47" max="47" width="13.54296875" bestFit="1" customWidth="1"/>
    <col min="48" max="49" width="7.7265625" customWidth="1"/>
    <col min="50" max="50" width="19.26953125" bestFit="1" customWidth="1"/>
    <col min="51" max="51" width="7.453125" bestFit="1" customWidth="1"/>
    <col min="52" max="53" width="7.1796875" customWidth="1"/>
    <col min="54" max="54" width="20.26953125" bestFit="1" customWidth="1"/>
    <col min="55" max="55" width="7.453125" bestFit="1" customWidth="1"/>
    <col min="56" max="57" width="7.1796875" customWidth="1"/>
    <col min="58" max="58" width="20.1796875" bestFit="1" customWidth="1"/>
    <col min="59" max="59" width="13.54296875" bestFit="1" customWidth="1"/>
    <col min="60" max="60" width="7.1796875" customWidth="1"/>
    <col min="61" max="61" width="8.7265625" customWidth="1"/>
    <col min="62" max="62" width="21.1796875" bestFit="1" customWidth="1"/>
    <col min="63" max="63" width="13.54296875" bestFit="1" customWidth="1"/>
    <col min="64" max="64" width="8.1796875" customWidth="1"/>
    <col min="65" max="65" width="7.7265625" customWidth="1"/>
    <col min="66" max="66" width="19.26953125" bestFit="1" customWidth="1"/>
    <col min="67" max="67" width="7.453125" bestFit="1" customWidth="1"/>
    <col min="68" max="69" width="7.1796875" customWidth="1"/>
    <col min="70" max="70" width="20" bestFit="1" customWidth="1"/>
    <col min="71" max="71" width="7.453125" bestFit="1" customWidth="1"/>
    <col min="72" max="73" width="7.1796875" customWidth="1"/>
    <col min="74" max="74" width="20.1796875" bestFit="1" customWidth="1"/>
    <col min="75" max="75" width="13.54296875" bestFit="1" customWidth="1"/>
    <col min="76" max="76" width="6.1796875" customWidth="1"/>
    <col min="77" max="77" width="5.54296875" customWidth="1"/>
    <col min="78" max="78" width="20.7265625" bestFit="1" customWidth="1"/>
    <col min="79" max="79" width="13.54296875" bestFit="1" customWidth="1"/>
    <col min="80" max="80" width="6.26953125" customWidth="1"/>
    <col min="81" max="81" width="7.54296875" customWidth="1"/>
    <col min="82" max="82" width="19.26953125" bestFit="1" customWidth="1"/>
    <col min="83" max="83" width="7.453125" bestFit="1" customWidth="1"/>
    <col min="84" max="85" width="7.1796875" customWidth="1"/>
    <col min="86" max="87" width="6.26953125" customWidth="1"/>
    <col min="88" max="88" width="20.1796875" bestFit="1" customWidth="1"/>
    <col min="89" max="89" width="13.54296875" bestFit="1" customWidth="1"/>
  </cols>
  <sheetData>
    <row r="1" spans="1:29" x14ac:dyDescent="0.35">
      <c r="A1" s="4" t="s">
        <v>59</v>
      </c>
      <c r="B1" s="1" t="s">
        <v>0</v>
      </c>
      <c r="C1" s="2">
        <v>8</v>
      </c>
      <c r="J1" s="1" t="s">
        <v>1</v>
      </c>
      <c r="K1" t="s">
        <v>51</v>
      </c>
      <c r="R1" s="1" t="s">
        <v>2</v>
      </c>
      <c r="S1" t="s">
        <v>51</v>
      </c>
      <c r="Z1" s="1" t="s">
        <v>3</v>
      </c>
      <c r="AA1" t="s">
        <v>51</v>
      </c>
    </row>
    <row r="3" spans="1:29" x14ac:dyDescent="0.35">
      <c r="C3" s="1" t="s">
        <v>57</v>
      </c>
      <c r="D3" s="1"/>
      <c r="E3" s="1"/>
      <c r="K3" s="1" t="s">
        <v>57</v>
      </c>
      <c r="L3" s="1"/>
      <c r="M3" s="1"/>
      <c r="S3" s="1" t="s">
        <v>57</v>
      </c>
      <c r="T3" s="1"/>
      <c r="U3" s="1"/>
      <c r="AA3" s="1" t="s">
        <v>57</v>
      </c>
      <c r="AB3" s="1"/>
      <c r="AC3" s="1"/>
    </row>
    <row r="4" spans="1:29" x14ac:dyDescent="0.35">
      <c r="C4">
        <v>2024</v>
      </c>
      <c r="K4">
        <v>2024</v>
      </c>
      <c r="S4">
        <v>2024</v>
      </c>
      <c r="AA4">
        <v>2024</v>
      </c>
    </row>
    <row r="5" spans="1:29" x14ac:dyDescent="0.35">
      <c r="B5" t="s">
        <v>237</v>
      </c>
      <c r="C5">
        <v>1141</v>
      </c>
      <c r="J5" t="s">
        <v>52</v>
      </c>
      <c r="K5" s="12">
        <v>1141</v>
      </c>
      <c r="L5" s="12"/>
      <c r="M5" s="12"/>
      <c r="R5" t="s">
        <v>53</v>
      </c>
      <c r="S5">
        <v>1141</v>
      </c>
      <c r="Z5" t="s">
        <v>56</v>
      </c>
      <c r="AA5">
        <v>1141</v>
      </c>
    </row>
    <row r="9" spans="1:29" ht="20" thickBot="1" x14ac:dyDescent="0.5">
      <c r="B9" s="5" t="s">
        <v>4</v>
      </c>
      <c r="R9" s="5" t="s">
        <v>5</v>
      </c>
    </row>
    <row r="10" spans="1:29" ht="15" thickTop="1" x14ac:dyDescent="0.35">
      <c r="A10" s="4" t="s">
        <v>62</v>
      </c>
      <c r="B10" s="1" t="s">
        <v>83</v>
      </c>
      <c r="C10" s="1" t="s">
        <v>57</v>
      </c>
      <c r="D10" s="1"/>
      <c r="E10" s="1"/>
      <c r="J10" s="1" t="s">
        <v>84</v>
      </c>
      <c r="K10" s="1" t="s">
        <v>57</v>
      </c>
      <c r="L10" s="1"/>
      <c r="M10" s="1"/>
      <c r="R10" s="1" t="s">
        <v>85</v>
      </c>
      <c r="S10" s="1" t="s">
        <v>57</v>
      </c>
      <c r="T10" s="1"/>
      <c r="U10" s="1"/>
      <c r="Z10" s="1" t="s">
        <v>86</v>
      </c>
      <c r="AA10" s="1" t="s">
        <v>57</v>
      </c>
      <c r="AB10" s="1"/>
      <c r="AC10" s="1"/>
    </row>
    <row r="11" spans="1:29" x14ac:dyDescent="0.35">
      <c r="B11" s="1" t="s">
        <v>57</v>
      </c>
      <c r="C11">
        <v>2024</v>
      </c>
      <c r="J11" s="1" t="s">
        <v>57</v>
      </c>
      <c r="K11">
        <v>2024</v>
      </c>
      <c r="R11" s="1" t="s">
        <v>57</v>
      </c>
      <c r="S11">
        <v>2024</v>
      </c>
      <c r="Z11" s="1" t="s">
        <v>57</v>
      </c>
      <c r="AA11">
        <v>2024</v>
      </c>
    </row>
    <row r="12" spans="1:29" x14ac:dyDescent="0.35">
      <c r="B12" s="2">
        <v>0</v>
      </c>
      <c r="C12">
        <v>76</v>
      </c>
      <c r="J12" s="2">
        <v>0</v>
      </c>
      <c r="K12" s="12">
        <v>0</v>
      </c>
      <c r="L12" s="12"/>
      <c r="M12" s="12"/>
      <c r="R12" s="2">
        <v>0</v>
      </c>
      <c r="S12">
        <v>89</v>
      </c>
      <c r="Z12" s="2">
        <v>0</v>
      </c>
      <c r="AA12" s="12">
        <v>0</v>
      </c>
      <c r="AB12" s="12"/>
      <c r="AC12" s="12"/>
    </row>
    <row r="13" spans="1:29" x14ac:dyDescent="0.35">
      <c r="B13" s="2">
        <v>10</v>
      </c>
      <c r="C13">
        <v>174</v>
      </c>
      <c r="J13" s="2">
        <v>10</v>
      </c>
      <c r="K13" s="12">
        <v>10</v>
      </c>
      <c r="L13" s="12"/>
      <c r="M13" s="12"/>
      <c r="R13" s="2">
        <v>10</v>
      </c>
      <c r="S13">
        <v>118</v>
      </c>
      <c r="Z13" s="2">
        <v>10</v>
      </c>
      <c r="AA13" s="12">
        <v>10</v>
      </c>
      <c r="AB13" s="12"/>
      <c r="AC13" s="12"/>
    </row>
    <row r="14" spans="1:29" x14ac:dyDescent="0.35">
      <c r="B14" s="2" t="s">
        <v>346</v>
      </c>
      <c r="J14" s="2" t="s">
        <v>346</v>
      </c>
      <c r="K14" s="12"/>
      <c r="L14" s="12"/>
      <c r="M14" s="12"/>
      <c r="R14" s="2" t="s">
        <v>346</v>
      </c>
      <c r="Z14" s="2" t="s">
        <v>346</v>
      </c>
      <c r="AA14" s="12"/>
      <c r="AB14" s="12"/>
      <c r="AC14" s="12"/>
    </row>
    <row r="15" spans="1:29" x14ac:dyDescent="0.35">
      <c r="B15" s="2">
        <v>3.33</v>
      </c>
      <c r="C15">
        <v>438</v>
      </c>
      <c r="J15" s="2">
        <v>3.33</v>
      </c>
      <c r="K15" s="12">
        <v>3.3299999999999912</v>
      </c>
      <c r="L15" s="12"/>
      <c r="M15" s="12"/>
      <c r="R15" s="2">
        <v>3.33</v>
      </c>
      <c r="S15">
        <v>461</v>
      </c>
      <c r="Z15" s="2">
        <v>3.33</v>
      </c>
      <c r="AA15" s="12">
        <v>3.3299999999999881</v>
      </c>
      <c r="AB15" s="12"/>
      <c r="AC15" s="12"/>
    </row>
    <row r="16" spans="1:29" x14ac:dyDescent="0.35">
      <c r="B16" s="2">
        <v>6.67</v>
      </c>
      <c r="C16">
        <v>433</v>
      </c>
      <c r="J16" s="2">
        <v>6.67</v>
      </c>
      <c r="K16" s="12">
        <v>6.6700000000000399</v>
      </c>
      <c r="L16" s="12"/>
      <c r="M16" s="12"/>
      <c r="R16" s="2">
        <v>6.67</v>
      </c>
      <c r="S16">
        <v>415</v>
      </c>
      <c r="Z16" s="2">
        <v>6.67</v>
      </c>
      <c r="AA16" s="12">
        <v>6.670000000000039</v>
      </c>
      <c r="AB16" s="12"/>
      <c r="AC16" s="12"/>
    </row>
    <row r="17" spans="1:29" x14ac:dyDescent="0.35">
      <c r="B17" s="2" t="s">
        <v>55</v>
      </c>
      <c r="C17">
        <v>1121</v>
      </c>
      <c r="J17" s="2" t="s">
        <v>55</v>
      </c>
      <c r="K17" s="7">
        <v>5.4296610169491526</v>
      </c>
      <c r="L17" s="7"/>
      <c r="M17" s="7"/>
      <c r="R17" s="2" t="s">
        <v>55</v>
      </c>
      <c r="S17">
        <v>1083</v>
      </c>
      <c r="Z17" s="2" t="s">
        <v>55</v>
      </c>
      <c r="AA17" s="7">
        <v>5.062954755309323</v>
      </c>
      <c r="AB17" s="7"/>
      <c r="AC17" s="7"/>
    </row>
    <row r="21" spans="1:29" ht="20" thickBot="1" x14ac:dyDescent="0.5">
      <c r="B21" s="5" t="s">
        <v>6</v>
      </c>
      <c r="R21" s="5" t="s">
        <v>7</v>
      </c>
    </row>
    <row r="22" spans="1:29" ht="15" thickTop="1" x14ac:dyDescent="0.35">
      <c r="A22" s="4" t="s">
        <v>238</v>
      </c>
      <c r="B22" s="1" t="s">
        <v>87</v>
      </c>
      <c r="C22" s="1" t="s">
        <v>57</v>
      </c>
      <c r="D22" s="1"/>
      <c r="E22" s="1"/>
      <c r="J22" s="1" t="s">
        <v>93</v>
      </c>
      <c r="K22" s="1" t="s">
        <v>57</v>
      </c>
      <c r="L22" s="1"/>
      <c r="M22" s="1"/>
      <c r="R22" s="1" t="s">
        <v>96</v>
      </c>
      <c r="S22" s="1" t="s">
        <v>57</v>
      </c>
      <c r="T22" s="1"/>
      <c r="U22" s="1"/>
      <c r="Z22" s="1" t="s">
        <v>147</v>
      </c>
      <c r="AA22" s="1" t="s">
        <v>57</v>
      </c>
      <c r="AB22" s="1"/>
      <c r="AC22" s="1"/>
    </row>
    <row r="23" spans="1:29" x14ac:dyDescent="0.35">
      <c r="B23" s="1" t="s">
        <v>57</v>
      </c>
      <c r="C23">
        <v>2024</v>
      </c>
      <c r="J23" s="1" t="s">
        <v>57</v>
      </c>
      <c r="K23">
        <v>2024</v>
      </c>
      <c r="R23" s="1" t="s">
        <v>57</v>
      </c>
      <c r="S23">
        <v>2024</v>
      </c>
      <c r="Z23" s="1" t="s">
        <v>57</v>
      </c>
      <c r="AA23">
        <v>2024</v>
      </c>
    </row>
    <row r="24" spans="1:29" x14ac:dyDescent="0.35">
      <c r="B24" s="2">
        <v>0</v>
      </c>
      <c r="C24">
        <v>273</v>
      </c>
      <c r="J24" s="2">
        <v>0</v>
      </c>
      <c r="K24" s="12">
        <v>0</v>
      </c>
      <c r="L24" s="12"/>
      <c r="M24" s="12"/>
      <c r="R24" s="2">
        <v>0</v>
      </c>
      <c r="S24">
        <v>190</v>
      </c>
      <c r="Z24" s="2">
        <v>0</v>
      </c>
      <c r="AA24" s="12">
        <v>0</v>
      </c>
      <c r="AB24" s="12"/>
      <c r="AC24" s="12"/>
    </row>
    <row r="25" spans="1:29" x14ac:dyDescent="0.35">
      <c r="B25" s="2">
        <v>10</v>
      </c>
      <c r="C25">
        <v>95</v>
      </c>
      <c r="J25" s="2">
        <v>10</v>
      </c>
      <c r="K25" s="12">
        <v>10</v>
      </c>
      <c r="L25" s="12"/>
      <c r="M25" s="12"/>
      <c r="R25" s="2">
        <v>10</v>
      </c>
      <c r="S25">
        <v>84</v>
      </c>
      <c r="Z25" s="2">
        <v>10</v>
      </c>
      <c r="AA25" s="12">
        <v>10</v>
      </c>
      <c r="AB25" s="12"/>
      <c r="AC25" s="12"/>
    </row>
    <row r="26" spans="1:29" x14ac:dyDescent="0.35">
      <c r="B26" s="2" t="s">
        <v>346</v>
      </c>
      <c r="J26" s="2" t="s">
        <v>346</v>
      </c>
      <c r="K26" s="12"/>
      <c r="L26" s="12"/>
      <c r="M26" s="12"/>
      <c r="R26" s="2" t="s">
        <v>346</v>
      </c>
      <c r="Z26" s="2" t="s">
        <v>346</v>
      </c>
      <c r="AA26" s="12"/>
      <c r="AB26" s="12"/>
      <c r="AC26" s="12"/>
    </row>
    <row r="27" spans="1:29" x14ac:dyDescent="0.35">
      <c r="B27" s="2">
        <v>3.33</v>
      </c>
      <c r="C27">
        <v>330</v>
      </c>
      <c r="J27" s="2">
        <v>3.33</v>
      </c>
      <c r="K27" s="12">
        <v>3.3300000000000121</v>
      </c>
      <c r="L27" s="12"/>
      <c r="M27" s="12"/>
      <c r="R27" s="2">
        <v>3.33</v>
      </c>
      <c r="S27">
        <v>524</v>
      </c>
      <c r="Z27" s="2">
        <v>3.33</v>
      </c>
      <c r="AA27" s="12">
        <v>3.3299999999999805</v>
      </c>
      <c r="AB27" s="12"/>
      <c r="AC27" s="12"/>
    </row>
    <row r="28" spans="1:29" x14ac:dyDescent="0.35">
      <c r="B28" s="2">
        <v>6.67</v>
      </c>
      <c r="C28">
        <v>350</v>
      </c>
      <c r="J28" s="2">
        <v>6.67</v>
      </c>
      <c r="K28" s="12">
        <v>6.6700000000000328</v>
      </c>
      <c r="L28" s="12"/>
      <c r="M28" s="12"/>
      <c r="R28" s="2">
        <v>6.67</v>
      </c>
      <c r="S28">
        <v>301</v>
      </c>
      <c r="Z28" s="2">
        <v>6.67</v>
      </c>
      <c r="AA28" s="12">
        <v>6.6700000000000266</v>
      </c>
      <c r="AB28" s="12"/>
      <c r="AC28" s="12"/>
    </row>
    <row r="29" spans="1:29" x14ac:dyDescent="0.35">
      <c r="B29" s="2" t="s">
        <v>55</v>
      </c>
      <c r="C29">
        <v>1048</v>
      </c>
      <c r="J29" s="2" t="s">
        <v>55</v>
      </c>
      <c r="K29" s="7">
        <v>4.1826335877862633</v>
      </c>
      <c r="L29" s="7"/>
      <c r="M29" s="7"/>
      <c r="R29" s="2" t="s">
        <v>55</v>
      </c>
      <c r="S29">
        <v>1099</v>
      </c>
      <c r="Z29" s="2" t="s">
        <v>55</v>
      </c>
      <c r="AA29" s="7">
        <v>4.1788808007279252</v>
      </c>
      <c r="AB29" s="7"/>
      <c r="AC29" s="7"/>
    </row>
    <row r="33" spans="1:29" ht="20" thickBot="1" x14ac:dyDescent="0.5">
      <c r="B33" s="5" t="s">
        <v>8</v>
      </c>
      <c r="R33" s="5" t="s">
        <v>9</v>
      </c>
    </row>
    <row r="34" spans="1:29" ht="15" thickTop="1" x14ac:dyDescent="0.35">
      <c r="A34" s="4" t="s">
        <v>239</v>
      </c>
      <c r="B34" s="1" t="s">
        <v>97</v>
      </c>
      <c r="C34" s="1" t="s">
        <v>57</v>
      </c>
      <c r="D34" s="1"/>
      <c r="E34" s="1"/>
      <c r="J34" s="1" t="s">
        <v>148</v>
      </c>
      <c r="K34" s="1" t="s">
        <v>57</v>
      </c>
      <c r="L34" s="1"/>
      <c r="M34" s="1"/>
      <c r="R34" s="1" t="s">
        <v>98</v>
      </c>
      <c r="S34" s="1" t="s">
        <v>57</v>
      </c>
      <c r="T34" s="1"/>
      <c r="U34" s="1"/>
      <c r="Z34" s="1" t="s">
        <v>149</v>
      </c>
      <c r="AA34" s="1" t="s">
        <v>57</v>
      </c>
      <c r="AB34" s="1"/>
      <c r="AC34" s="1"/>
    </row>
    <row r="35" spans="1:29" x14ac:dyDescent="0.35">
      <c r="B35" s="1" t="s">
        <v>57</v>
      </c>
      <c r="C35">
        <v>2024</v>
      </c>
      <c r="J35" s="1" t="s">
        <v>57</v>
      </c>
      <c r="K35">
        <v>2024</v>
      </c>
      <c r="R35" s="1" t="s">
        <v>57</v>
      </c>
      <c r="S35">
        <v>2024</v>
      </c>
      <c r="Z35" s="1" t="s">
        <v>57</v>
      </c>
      <c r="AA35">
        <v>2024</v>
      </c>
    </row>
    <row r="36" spans="1:29" x14ac:dyDescent="0.35">
      <c r="B36" s="2">
        <v>0</v>
      </c>
      <c r="C36">
        <v>148</v>
      </c>
      <c r="J36" s="2">
        <v>0</v>
      </c>
      <c r="K36" s="12">
        <v>0</v>
      </c>
      <c r="L36" s="12"/>
      <c r="M36" s="12"/>
      <c r="R36" s="2">
        <v>0</v>
      </c>
      <c r="S36">
        <v>367</v>
      </c>
      <c r="Z36" s="2">
        <v>0</v>
      </c>
      <c r="AA36" s="12">
        <v>0</v>
      </c>
      <c r="AB36" s="12"/>
      <c r="AC36" s="12"/>
    </row>
    <row r="37" spans="1:29" x14ac:dyDescent="0.35">
      <c r="B37" s="2">
        <v>10</v>
      </c>
      <c r="C37">
        <v>129</v>
      </c>
      <c r="J37" s="2">
        <v>10</v>
      </c>
      <c r="K37" s="12">
        <v>10</v>
      </c>
      <c r="L37" s="12"/>
      <c r="M37" s="12"/>
      <c r="R37" s="2">
        <v>10</v>
      </c>
      <c r="S37">
        <v>28</v>
      </c>
      <c r="Z37" s="2">
        <v>10</v>
      </c>
      <c r="AA37" s="12">
        <v>10</v>
      </c>
      <c r="AB37" s="12"/>
      <c r="AC37" s="12"/>
    </row>
    <row r="38" spans="1:29" x14ac:dyDescent="0.35">
      <c r="B38" s="2" t="s">
        <v>346</v>
      </c>
      <c r="J38" s="2" t="s">
        <v>346</v>
      </c>
      <c r="K38" s="12"/>
      <c r="L38" s="12"/>
      <c r="M38" s="12"/>
      <c r="R38" s="2">
        <v>6</v>
      </c>
      <c r="S38">
        <v>13</v>
      </c>
      <c r="Z38" s="2">
        <v>6</v>
      </c>
      <c r="AA38" s="12">
        <v>6</v>
      </c>
      <c r="AB38" s="12"/>
      <c r="AC38" s="12"/>
    </row>
    <row r="39" spans="1:29" x14ac:dyDescent="0.35">
      <c r="B39" s="2">
        <v>3.33</v>
      </c>
      <c r="C39">
        <v>394</v>
      </c>
      <c r="J39" s="2">
        <v>3.33</v>
      </c>
      <c r="K39" s="12">
        <v>3.3299999999999983</v>
      </c>
      <c r="L39" s="12"/>
      <c r="M39" s="12"/>
      <c r="R39" s="2">
        <v>3.33</v>
      </c>
      <c r="S39">
        <v>411</v>
      </c>
      <c r="Z39" s="2">
        <v>3.33</v>
      </c>
      <c r="AA39" s="12">
        <v>3.3299999999999952</v>
      </c>
      <c r="AB39" s="12"/>
      <c r="AC39" s="12"/>
    </row>
    <row r="40" spans="1:29" x14ac:dyDescent="0.35">
      <c r="B40" s="2">
        <v>6.67</v>
      </c>
      <c r="C40">
        <v>369</v>
      </c>
      <c r="J40" s="2">
        <v>6.67</v>
      </c>
      <c r="K40" s="12">
        <v>6.6700000000000346</v>
      </c>
      <c r="L40" s="12"/>
      <c r="M40" s="12"/>
      <c r="R40" s="2" t="s">
        <v>346</v>
      </c>
      <c r="Z40" s="2" t="s">
        <v>346</v>
      </c>
      <c r="AA40" s="12"/>
      <c r="AB40" s="12"/>
      <c r="AC40" s="12"/>
    </row>
    <row r="41" spans="1:29" x14ac:dyDescent="0.35">
      <c r="B41" s="2" t="s">
        <v>55</v>
      </c>
      <c r="C41">
        <v>1040</v>
      </c>
      <c r="J41" s="2" t="s">
        <v>55</v>
      </c>
      <c r="K41" s="7">
        <v>4.8685096153846139</v>
      </c>
      <c r="L41" s="7"/>
      <c r="M41" s="7"/>
      <c r="R41" s="2">
        <v>6.67</v>
      </c>
      <c r="S41">
        <v>165</v>
      </c>
      <c r="Z41" s="2">
        <v>6.67</v>
      </c>
      <c r="AA41" s="12">
        <v>6.6699999999999884</v>
      </c>
      <c r="AB41" s="12"/>
      <c r="AC41" s="12"/>
    </row>
    <row r="42" spans="1:29" x14ac:dyDescent="0.35">
      <c r="R42" s="2" t="s">
        <v>55</v>
      </c>
      <c r="S42">
        <v>984</v>
      </c>
      <c r="Z42" s="2" t="s">
        <v>55</v>
      </c>
      <c r="AA42" s="7">
        <v>2.8731504065040672</v>
      </c>
      <c r="AB42" s="7"/>
      <c r="AC42" s="7"/>
    </row>
    <row r="45" spans="1:29" ht="20" thickBot="1" x14ac:dyDescent="0.5">
      <c r="B45" s="5" t="s">
        <v>10</v>
      </c>
      <c r="R45" s="5" t="s">
        <v>11</v>
      </c>
    </row>
    <row r="46" spans="1:29" ht="15" thickTop="1" x14ac:dyDescent="0.35">
      <c r="A46" s="4" t="s">
        <v>240</v>
      </c>
      <c r="B46" s="1" t="s">
        <v>99</v>
      </c>
      <c r="C46" s="1" t="s">
        <v>57</v>
      </c>
      <c r="D46" s="1"/>
      <c r="E46" s="1"/>
      <c r="J46" s="1" t="s">
        <v>150</v>
      </c>
      <c r="K46" s="1" t="s">
        <v>57</v>
      </c>
      <c r="L46" s="1"/>
      <c r="M46" s="1"/>
      <c r="R46" s="1" t="s">
        <v>100</v>
      </c>
      <c r="S46" s="1" t="s">
        <v>57</v>
      </c>
      <c r="T46" s="1"/>
      <c r="U46" s="1"/>
      <c r="Z46" s="1" t="s">
        <v>151</v>
      </c>
      <c r="AA46" s="1" t="s">
        <v>57</v>
      </c>
      <c r="AB46" s="1"/>
      <c r="AC46" s="1"/>
    </row>
    <row r="47" spans="1:29" x14ac:dyDescent="0.35">
      <c r="B47" s="1" t="s">
        <v>57</v>
      </c>
      <c r="C47">
        <v>2024</v>
      </c>
      <c r="J47" s="1" t="s">
        <v>57</v>
      </c>
      <c r="K47">
        <v>2024</v>
      </c>
      <c r="R47" s="1" t="s">
        <v>57</v>
      </c>
      <c r="S47">
        <v>2024</v>
      </c>
      <c r="Z47" s="1" t="s">
        <v>57</v>
      </c>
      <c r="AA47">
        <v>2024</v>
      </c>
    </row>
    <row r="48" spans="1:29" x14ac:dyDescent="0.35">
      <c r="B48" s="2">
        <v>0</v>
      </c>
      <c r="C48">
        <v>32</v>
      </c>
      <c r="J48" s="2">
        <v>0</v>
      </c>
      <c r="K48" s="12">
        <v>0</v>
      </c>
      <c r="L48" s="12"/>
      <c r="M48" s="12"/>
      <c r="R48" s="2">
        <v>0</v>
      </c>
      <c r="S48">
        <v>37</v>
      </c>
      <c r="Z48" s="2">
        <v>0</v>
      </c>
      <c r="AA48" s="12">
        <v>0</v>
      </c>
      <c r="AB48" s="12"/>
      <c r="AC48" s="12"/>
    </row>
    <row r="49" spans="1:29" x14ac:dyDescent="0.35">
      <c r="B49" s="2">
        <v>2.5</v>
      </c>
      <c r="C49">
        <v>64</v>
      </c>
      <c r="J49" s="2">
        <v>2.5</v>
      </c>
      <c r="K49" s="12">
        <v>2.5</v>
      </c>
      <c r="L49" s="12"/>
      <c r="M49" s="12"/>
      <c r="R49" s="2">
        <v>2.5</v>
      </c>
      <c r="S49">
        <v>103</v>
      </c>
      <c r="Z49" s="2">
        <v>2.5</v>
      </c>
      <c r="AA49" s="12">
        <v>2.5</v>
      </c>
      <c r="AB49" s="12"/>
      <c r="AC49" s="12"/>
    </row>
    <row r="50" spans="1:29" x14ac:dyDescent="0.35">
      <c r="B50" s="2">
        <v>5</v>
      </c>
      <c r="C50">
        <v>276</v>
      </c>
      <c r="J50" s="2">
        <v>5</v>
      </c>
      <c r="K50" s="12">
        <v>5</v>
      </c>
      <c r="L50" s="12"/>
      <c r="M50" s="12"/>
      <c r="R50" s="2">
        <v>5</v>
      </c>
      <c r="S50">
        <v>313</v>
      </c>
      <c r="Z50" s="2">
        <v>5</v>
      </c>
      <c r="AA50" s="12">
        <v>5</v>
      </c>
      <c r="AB50" s="12"/>
      <c r="AC50" s="12"/>
    </row>
    <row r="51" spans="1:29" x14ac:dyDescent="0.35">
      <c r="B51" s="2">
        <v>7.5</v>
      </c>
      <c r="C51">
        <v>482</v>
      </c>
      <c r="J51" s="2">
        <v>7.5</v>
      </c>
      <c r="K51" s="12">
        <v>7.5</v>
      </c>
      <c r="L51" s="12"/>
      <c r="M51" s="12"/>
      <c r="R51" s="2">
        <v>7.5</v>
      </c>
      <c r="S51">
        <v>480</v>
      </c>
      <c r="Z51" s="2">
        <v>7.5</v>
      </c>
      <c r="AA51" s="12">
        <v>7.5</v>
      </c>
      <c r="AB51" s="12"/>
      <c r="AC51" s="12"/>
    </row>
    <row r="52" spans="1:29" x14ac:dyDescent="0.35">
      <c r="B52" s="2">
        <v>10</v>
      </c>
      <c r="C52">
        <v>222</v>
      </c>
      <c r="J52" s="2">
        <v>10</v>
      </c>
      <c r="K52" s="12">
        <v>10</v>
      </c>
      <c r="L52" s="12"/>
      <c r="M52" s="12"/>
      <c r="R52" s="2">
        <v>10</v>
      </c>
      <c r="S52">
        <v>185</v>
      </c>
      <c r="Z52" s="2">
        <v>10</v>
      </c>
      <c r="AA52" s="12">
        <v>10</v>
      </c>
      <c r="AB52" s="12"/>
      <c r="AC52" s="12"/>
    </row>
    <row r="53" spans="1:29" x14ac:dyDescent="0.35">
      <c r="B53" s="2" t="s">
        <v>346</v>
      </c>
      <c r="J53" s="2" t="s">
        <v>346</v>
      </c>
      <c r="K53" s="12"/>
      <c r="L53" s="12"/>
      <c r="M53" s="12"/>
      <c r="R53" s="2" t="s">
        <v>346</v>
      </c>
      <c r="Z53" s="2" t="s">
        <v>346</v>
      </c>
      <c r="AA53" s="12"/>
      <c r="AB53" s="12"/>
      <c r="AC53" s="12"/>
    </row>
    <row r="54" spans="1:29" x14ac:dyDescent="0.35">
      <c r="B54" s="2" t="s">
        <v>55</v>
      </c>
      <c r="C54">
        <v>1076</v>
      </c>
      <c r="J54" s="2" t="s">
        <v>55</v>
      </c>
      <c r="K54" s="7">
        <v>6.8540892193308549</v>
      </c>
      <c r="L54" s="7"/>
      <c r="M54" s="7"/>
      <c r="R54" s="2" t="s">
        <v>55</v>
      </c>
      <c r="S54">
        <v>1118</v>
      </c>
      <c r="Z54" s="2" t="s">
        <v>55</v>
      </c>
      <c r="AA54" s="7">
        <v>6.5049194991055455</v>
      </c>
      <c r="AB54" s="7"/>
      <c r="AC54" s="7"/>
    </row>
    <row r="57" spans="1:29" ht="20" thickBot="1" x14ac:dyDescent="0.5">
      <c r="B57" s="5" t="s">
        <v>12</v>
      </c>
      <c r="R57" s="5" t="s">
        <v>13</v>
      </c>
    </row>
    <row r="58" spans="1:29" ht="15" thickTop="1" x14ac:dyDescent="0.35">
      <c r="A58" s="4" t="s">
        <v>241</v>
      </c>
      <c r="B58" s="1" t="s">
        <v>101</v>
      </c>
      <c r="C58" s="1" t="s">
        <v>57</v>
      </c>
      <c r="D58" s="1"/>
      <c r="E58" s="1"/>
      <c r="J58" s="1" t="s">
        <v>152</v>
      </c>
      <c r="K58" s="1" t="s">
        <v>57</v>
      </c>
      <c r="L58" s="1"/>
      <c r="M58" s="1"/>
      <c r="R58" s="1" t="s">
        <v>102</v>
      </c>
      <c r="S58" s="1" t="s">
        <v>57</v>
      </c>
      <c r="T58" s="1"/>
      <c r="U58" s="1"/>
      <c r="Z58" s="1" t="s">
        <v>153</v>
      </c>
      <c r="AA58" s="1" t="s">
        <v>57</v>
      </c>
      <c r="AB58" s="1"/>
      <c r="AC58" s="1"/>
    </row>
    <row r="59" spans="1:29" x14ac:dyDescent="0.35">
      <c r="B59" s="1" t="s">
        <v>57</v>
      </c>
      <c r="C59">
        <v>2024</v>
      </c>
      <c r="J59" s="1" t="s">
        <v>57</v>
      </c>
      <c r="K59">
        <v>2024</v>
      </c>
      <c r="R59" s="1" t="s">
        <v>57</v>
      </c>
      <c r="S59">
        <v>2024</v>
      </c>
      <c r="Z59" s="1" t="s">
        <v>57</v>
      </c>
      <c r="AA59">
        <v>2024</v>
      </c>
    </row>
    <row r="60" spans="1:29" x14ac:dyDescent="0.35">
      <c r="B60" s="2">
        <v>0</v>
      </c>
      <c r="C60">
        <v>37</v>
      </c>
      <c r="J60" s="2">
        <v>0</v>
      </c>
      <c r="K60" s="12">
        <v>0</v>
      </c>
      <c r="L60" s="12"/>
      <c r="M60" s="12"/>
      <c r="R60" s="2">
        <v>0</v>
      </c>
      <c r="S60">
        <v>67</v>
      </c>
      <c r="Z60" s="2">
        <v>0</v>
      </c>
      <c r="AA60" s="12">
        <v>0</v>
      </c>
      <c r="AB60" s="12"/>
      <c r="AC60" s="12"/>
    </row>
    <row r="61" spans="1:29" x14ac:dyDescent="0.35">
      <c r="B61" s="2">
        <v>2.5</v>
      </c>
      <c r="C61">
        <v>83</v>
      </c>
      <c r="J61" s="2">
        <v>2.5</v>
      </c>
      <c r="K61" s="12">
        <v>2.5</v>
      </c>
      <c r="L61" s="12"/>
      <c r="M61" s="12"/>
      <c r="R61" s="2">
        <v>10</v>
      </c>
      <c r="S61">
        <v>202</v>
      </c>
      <c r="Z61" s="2">
        <v>10</v>
      </c>
      <c r="AA61" s="12">
        <v>10</v>
      </c>
      <c r="AB61" s="12"/>
      <c r="AC61" s="12"/>
    </row>
    <row r="62" spans="1:29" x14ac:dyDescent="0.35">
      <c r="B62" s="2">
        <v>5</v>
      </c>
      <c r="C62">
        <v>254</v>
      </c>
      <c r="J62" s="2">
        <v>5</v>
      </c>
      <c r="K62" s="12">
        <v>5</v>
      </c>
      <c r="L62" s="12"/>
      <c r="M62" s="12"/>
      <c r="R62" s="2" t="s">
        <v>346</v>
      </c>
      <c r="Z62" s="2" t="s">
        <v>346</v>
      </c>
      <c r="AA62" s="12"/>
      <c r="AB62" s="12"/>
      <c r="AC62" s="12"/>
    </row>
    <row r="63" spans="1:29" x14ac:dyDescent="0.35">
      <c r="B63" s="2">
        <v>7.5</v>
      </c>
      <c r="C63">
        <v>527</v>
      </c>
      <c r="J63" s="2">
        <v>7.5</v>
      </c>
      <c r="K63" s="12">
        <v>7.5</v>
      </c>
      <c r="L63" s="12"/>
      <c r="M63" s="12"/>
      <c r="R63" s="2">
        <v>3.33</v>
      </c>
      <c r="S63">
        <v>349</v>
      </c>
      <c r="Z63" s="2">
        <v>3.33</v>
      </c>
      <c r="AA63" s="12">
        <v>3.3300000000000072</v>
      </c>
      <c r="AB63" s="12"/>
      <c r="AC63" s="12"/>
    </row>
    <row r="64" spans="1:29" x14ac:dyDescent="0.35">
      <c r="B64" s="2">
        <v>10</v>
      </c>
      <c r="C64">
        <v>200</v>
      </c>
      <c r="J64" s="2">
        <v>10</v>
      </c>
      <c r="K64" s="12">
        <v>10</v>
      </c>
      <c r="L64" s="12"/>
      <c r="M64" s="12"/>
      <c r="R64" s="2">
        <v>6.67</v>
      </c>
      <c r="S64">
        <v>488</v>
      </c>
      <c r="Z64" s="2">
        <v>6.67</v>
      </c>
      <c r="AA64" s="12">
        <v>6.6700000000000434</v>
      </c>
      <c r="AB64" s="12"/>
      <c r="AC64" s="12"/>
    </row>
    <row r="65" spans="1:29" x14ac:dyDescent="0.35">
      <c r="B65" s="2" t="s">
        <v>346</v>
      </c>
      <c r="J65" s="2" t="s">
        <v>346</v>
      </c>
      <c r="K65" s="12"/>
      <c r="L65" s="12"/>
      <c r="M65" s="12"/>
      <c r="R65" s="2" t="s">
        <v>55</v>
      </c>
      <c r="S65">
        <v>1106</v>
      </c>
      <c r="Z65" s="2" t="s">
        <v>55</v>
      </c>
      <c r="AA65" s="7">
        <v>5.8201898734177311</v>
      </c>
      <c r="AB65" s="7"/>
      <c r="AC65" s="7"/>
    </row>
    <row r="66" spans="1:29" x14ac:dyDescent="0.35">
      <c r="B66" s="2" t="s">
        <v>55</v>
      </c>
      <c r="C66">
        <v>1101</v>
      </c>
      <c r="J66" s="2" t="s">
        <v>55</v>
      </c>
      <c r="K66" s="7">
        <v>6.7484105358764763</v>
      </c>
      <c r="L66" s="7"/>
      <c r="M66" s="7"/>
    </row>
    <row r="69" spans="1:29" ht="20" thickBot="1" x14ac:dyDescent="0.5">
      <c r="B69" s="5" t="s">
        <v>14</v>
      </c>
      <c r="R69" s="5" t="s">
        <v>15</v>
      </c>
    </row>
    <row r="70" spans="1:29" ht="15" thickTop="1" x14ac:dyDescent="0.35">
      <c r="A70" s="4" t="s">
        <v>242</v>
      </c>
      <c r="B70" s="1" t="s">
        <v>103</v>
      </c>
      <c r="C70" s="1" t="s">
        <v>57</v>
      </c>
      <c r="D70" s="1"/>
      <c r="E70" s="1"/>
      <c r="J70" s="1" t="s">
        <v>154</v>
      </c>
      <c r="K70" s="1" t="s">
        <v>57</v>
      </c>
      <c r="L70" s="1"/>
      <c r="M70" s="1"/>
      <c r="R70" s="1" t="s">
        <v>104</v>
      </c>
      <c r="S70" s="1" t="s">
        <v>57</v>
      </c>
      <c r="T70" s="1"/>
      <c r="U70" s="1"/>
      <c r="Z70" s="1" t="s">
        <v>155</v>
      </c>
      <c r="AA70" s="1" t="s">
        <v>57</v>
      </c>
      <c r="AB70" s="1"/>
      <c r="AC70" s="1"/>
    </row>
    <row r="71" spans="1:29" x14ac:dyDescent="0.35">
      <c r="B71" s="1" t="s">
        <v>57</v>
      </c>
      <c r="C71">
        <v>2024</v>
      </c>
      <c r="J71" s="1" t="s">
        <v>57</v>
      </c>
      <c r="K71">
        <v>2024</v>
      </c>
      <c r="R71" s="1" t="s">
        <v>57</v>
      </c>
      <c r="S71">
        <v>2024</v>
      </c>
      <c r="Z71" s="1" t="s">
        <v>57</v>
      </c>
      <c r="AA71">
        <v>2024</v>
      </c>
    </row>
    <row r="72" spans="1:29" x14ac:dyDescent="0.35">
      <c r="B72" s="2">
        <v>0</v>
      </c>
      <c r="C72">
        <v>70</v>
      </c>
      <c r="J72" s="2">
        <v>0</v>
      </c>
      <c r="K72" s="12">
        <v>0</v>
      </c>
      <c r="L72" s="12"/>
      <c r="M72" s="12"/>
      <c r="R72" s="2">
        <v>0</v>
      </c>
      <c r="S72">
        <v>163</v>
      </c>
      <c r="Z72" s="2">
        <v>0</v>
      </c>
      <c r="AA72" s="12">
        <v>0</v>
      </c>
      <c r="AB72" s="12"/>
      <c r="AC72" s="12"/>
    </row>
    <row r="73" spans="1:29" x14ac:dyDescent="0.35">
      <c r="B73" s="2">
        <v>2.5</v>
      </c>
      <c r="C73">
        <v>206</v>
      </c>
      <c r="J73" s="2">
        <v>2.5</v>
      </c>
      <c r="K73" s="12">
        <v>2.5</v>
      </c>
      <c r="L73" s="12"/>
      <c r="M73" s="12"/>
      <c r="R73" s="2">
        <v>10</v>
      </c>
      <c r="S73">
        <v>58</v>
      </c>
      <c r="Z73" s="2">
        <v>10</v>
      </c>
      <c r="AA73" s="12">
        <v>10</v>
      </c>
      <c r="AB73" s="12"/>
      <c r="AC73" s="12"/>
    </row>
    <row r="74" spans="1:29" x14ac:dyDescent="0.35">
      <c r="B74" s="2">
        <v>5</v>
      </c>
      <c r="C74">
        <v>401</v>
      </c>
      <c r="J74" s="2">
        <v>5</v>
      </c>
      <c r="K74" s="12">
        <v>5</v>
      </c>
      <c r="L74" s="12"/>
      <c r="M74" s="12"/>
      <c r="R74" s="2" t="s">
        <v>346</v>
      </c>
      <c r="Z74" s="2" t="s">
        <v>346</v>
      </c>
      <c r="AA74" s="12"/>
      <c r="AB74" s="12"/>
      <c r="AC74" s="12"/>
    </row>
    <row r="75" spans="1:29" x14ac:dyDescent="0.35">
      <c r="B75" s="2">
        <v>7.5</v>
      </c>
      <c r="C75">
        <v>347</v>
      </c>
      <c r="J75" s="2">
        <v>7.5</v>
      </c>
      <c r="K75" s="12">
        <v>7.5</v>
      </c>
      <c r="L75" s="12"/>
      <c r="M75" s="12"/>
      <c r="R75" s="2">
        <v>3.33</v>
      </c>
      <c r="S75">
        <v>472</v>
      </c>
      <c r="Z75" s="2">
        <v>3.33</v>
      </c>
      <c r="AA75" s="12">
        <v>3.3299999999999863</v>
      </c>
      <c r="AB75" s="12"/>
      <c r="AC75" s="12"/>
    </row>
    <row r="76" spans="1:29" x14ac:dyDescent="0.35">
      <c r="B76" s="2">
        <v>10</v>
      </c>
      <c r="C76">
        <v>89</v>
      </c>
      <c r="J76" s="2">
        <v>10</v>
      </c>
      <c r="K76" s="12">
        <v>10</v>
      </c>
      <c r="L76" s="12"/>
      <c r="M76" s="12"/>
      <c r="R76" s="2">
        <v>6.67</v>
      </c>
      <c r="S76">
        <v>363</v>
      </c>
      <c r="Z76" s="2">
        <v>6.67</v>
      </c>
      <c r="AA76" s="12">
        <v>6.6700000000000337</v>
      </c>
      <c r="AB76" s="12"/>
      <c r="AC76" s="12"/>
    </row>
    <row r="77" spans="1:29" x14ac:dyDescent="0.35">
      <c r="B77" s="2" t="s">
        <v>346</v>
      </c>
      <c r="J77" s="2" t="s">
        <v>346</v>
      </c>
      <c r="K77" s="12"/>
      <c r="L77" s="12"/>
      <c r="M77" s="12"/>
      <c r="R77" s="2" t="s">
        <v>55</v>
      </c>
      <c r="S77">
        <v>1056</v>
      </c>
      <c r="Z77" s="2" t="s">
        <v>55</v>
      </c>
      <c r="AA77" s="7">
        <v>4.3304640151515219</v>
      </c>
      <c r="AB77" s="7"/>
      <c r="AC77" s="7"/>
    </row>
    <row r="78" spans="1:29" x14ac:dyDescent="0.35">
      <c r="B78" s="2" t="s">
        <v>55</v>
      </c>
      <c r="C78">
        <v>1113</v>
      </c>
      <c r="J78" s="2" t="s">
        <v>55</v>
      </c>
      <c r="K78" s="7">
        <v>5.4020664869721475</v>
      </c>
      <c r="L78" s="7"/>
      <c r="M78" s="7"/>
    </row>
    <row r="81" spans="1:29" ht="20" thickBot="1" x14ac:dyDescent="0.5">
      <c r="B81" s="5" t="s">
        <v>16</v>
      </c>
      <c r="R81" s="5" t="s">
        <v>17</v>
      </c>
    </row>
    <row r="82" spans="1:29" ht="15" thickTop="1" x14ac:dyDescent="0.35">
      <c r="A82" s="4" t="s">
        <v>243</v>
      </c>
      <c r="B82" s="1" t="s">
        <v>105</v>
      </c>
      <c r="C82" s="1" t="s">
        <v>57</v>
      </c>
      <c r="D82" s="1"/>
      <c r="E82" s="1"/>
      <c r="J82" s="1" t="s">
        <v>156</v>
      </c>
      <c r="K82" s="1" t="s">
        <v>57</v>
      </c>
      <c r="L82" s="1"/>
      <c r="M82" s="1"/>
      <c r="R82" s="1" t="s">
        <v>106</v>
      </c>
      <c r="S82" s="1" t="s">
        <v>57</v>
      </c>
      <c r="T82" s="1"/>
      <c r="U82" s="1"/>
      <c r="Z82" s="1" t="s">
        <v>157</v>
      </c>
      <c r="AA82" s="1" t="s">
        <v>57</v>
      </c>
      <c r="AB82" s="1"/>
      <c r="AC82" s="1"/>
    </row>
    <row r="83" spans="1:29" x14ac:dyDescent="0.35">
      <c r="B83" s="1" t="s">
        <v>57</v>
      </c>
      <c r="C83">
        <v>2024</v>
      </c>
      <c r="J83" s="1" t="s">
        <v>57</v>
      </c>
      <c r="K83">
        <v>2024</v>
      </c>
      <c r="R83" s="1" t="s">
        <v>57</v>
      </c>
      <c r="S83">
        <v>2024</v>
      </c>
      <c r="Z83" s="1" t="s">
        <v>57</v>
      </c>
      <c r="AA83">
        <v>2024</v>
      </c>
    </row>
    <row r="84" spans="1:29" x14ac:dyDescent="0.35">
      <c r="B84" s="2">
        <v>0</v>
      </c>
      <c r="C84">
        <v>106</v>
      </c>
      <c r="J84" s="2">
        <v>0</v>
      </c>
      <c r="K84" s="12">
        <v>0</v>
      </c>
      <c r="L84" s="12"/>
      <c r="M84" s="12"/>
      <c r="R84" s="2">
        <v>0</v>
      </c>
      <c r="S84">
        <v>187</v>
      </c>
      <c r="Z84" s="2">
        <v>0</v>
      </c>
      <c r="AA84" s="12">
        <v>0</v>
      </c>
      <c r="AB84" s="12"/>
      <c r="AC84" s="12"/>
    </row>
    <row r="85" spans="1:29" x14ac:dyDescent="0.35">
      <c r="B85" s="2">
        <v>10</v>
      </c>
      <c r="C85">
        <v>166</v>
      </c>
      <c r="J85" s="2">
        <v>10</v>
      </c>
      <c r="K85" s="12">
        <v>10</v>
      </c>
      <c r="L85" s="12"/>
      <c r="M85" s="12"/>
      <c r="R85" s="2">
        <v>10</v>
      </c>
      <c r="S85">
        <v>275</v>
      </c>
      <c r="Z85" s="2">
        <v>10</v>
      </c>
      <c r="AA85" s="12">
        <v>10</v>
      </c>
      <c r="AB85" s="12"/>
      <c r="AC85" s="12"/>
    </row>
    <row r="86" spans="1:29" x14ac:dyDescent="0.35">
      <c r="B86" s="2" t="s">
        <v>346</v>
      </c>
      <c r="J86" s="2" t="s">
        <v>346</v>
      </c>
      <c r="K86" s="12"/>
      <c r="L86" s="12"/>
      <c r="M86" s="12"/>
      <c r="R86" s="2" t="s">
        <v>346</v>
      </c>
      <c r="Z86" s="2" t="s">
        <v>346</v>
      </c>
      <c r="AA86" s="12"/>
      <c r="AB86" s="12"/>
      <c r="AC86" s="12"/>
    </row>
    <row r="87" spans="1:29" x14ac:dyDescent="0.35">
      <c r="B87" s="2">
        <v>3.33</v>
      </c>
      <c r="C87">
        <v>333</v>
      </c>
      <c r="J87" s="2">
        <v>3.33</v>
      </c>
      <c r="K87" s="12">
        <v>3.3300000000000112</v>
      </c>
      <c r="L87" s="12"/>
      <c r="M87" s="12"/>
      <c r="R87" s="2">
        <v>3.33</v>
      </c>
      <c r="S87">
        <v>287</v>
      </c>
      <c r="Z87" s="2">
        <v>3.33</v>
      </c>
      <c r="AA87" s="12">
        <v>3.3300000000000165</v>
      </c>
      <c r="AB87" s="12"/>
      <c r="AC87" s="12"/>
    </row>
    <row r="88" spans="1:29" x14ac:dyDescent="0.35">
      <c r="B88" s="2">
        <v>6.67</v>
      </c>
      <c r="C88">
        <v>425</v>
      </c>
      <c r="J88" s="2">
        <v>6.67</v>
      </c>
      <c r="K88" s="12">
        <v>6.6700000000000399</v>
      </c>
      <c r="L88" s="12"/>
      <c r="M88" s="12"/>
      <c r="R88" s="2">
        <v>6.67</v>
      </c>
      <c r="S88">
        <v>319</v>
      </c>
      <c r="Z88" s="2">
        <v>6.67</v>
      </c>
      <c r="AA88" s="12">
        <v>6.6700000000000284</v>
      </c>
      <c r="AB88" s="12"/>
      <c r="AC88" s="12"/>
    </row>
    <row r="89" spans="1:29" x14ac:dyDescent="0.35">
      <c r="B89" s="2" t="s">
        <v>55</v>
      </c>
      <c r="C89">
        <v>1030</v>
      </c>
      <c r="J89" s="2" t="s">
        <v>55</v>
      </c>
      <c r="K89" s="7">
        <v>5.4404271844660261</v>
      </c>
      <c r="L89" s="7"/>
      <c r="M89" s="7"/>
      <c r="R89" s="2" t="s">
        <v>55</v>
      </c>
      <c r="S89">
        <v>1068</v>
      </c>
      <c r="Z89" s="2" t="s">
        <v>55</v>
      </c>
      <c r="AA89" s="7">
        <v>5.4620224719101147</v>
      </c>
      <c r="AB89" s="7"/>
      <c r="AC89" s="7"/>
    </row>
    <row r="93" spans="1:29" ht="20" thickBot="1" x14ac:dyDescent="0.5">
      <c r="B93" s="5" t="s">
        <v>18</v>
      </c>
      <c r="R93" s="5" t="s">
        <v>19</v>
      </c>
    </row>
    <row r="94" spans="1:29" ht="15" thickTop="1" x14ac:dyDescent="0.35">
      <c r="A94" s="4" t="s">
        <v>244</v>
      </c>
      <c r="B94" s="1" t="s">
        <v>107</v>
      </c>
      <c r="C94" s="1" t="s">
        <v>57</v>
      </c>
      <c r="D94" s="1"/>
      <c r="E94" s="1"/>
      <c r="J94" s="1" t="s">
        <v>158</v>
      </c>
      <c r="K94" s="1" t="s">
        <v>57</v>
      </c>
      <c r="L94" s="1"/>
      <c r="M94" s="1"/>
      <c r="R94" s="1" t="s">
        <v>108</v>
      </c>
      <c r="S94" s="1" t="s">
        <v>57</v>
      </c>
      <c r="T94" s="1"/>
      <c r="U94" s="1"/>
      <c r="Z94" s="1" t="s">
        <v>159</v>
      </c>
      <c r="AA94" s="1" t="s">
        <v>57</v>
      </c>
      <c r="AB94" s="1"/>
      <c r="AC94" s="1"/>
    </row>
    <row r="95" spans="1:29" x14ac:dyDescent="0.35">
      <c r="B95" s="1" t="s">
        <v>57</v>
      </c>
      <c r="C95">
        <v>2024</v>
      </c>
      <c r="J95" s="1" t="s">
        <v>57</v>
      </c>
      <c r="K95">
        <v>2024</v>
      </c>
      <c r="R95" s="1" t="s">
        <v>57</v>
      </c>
      <c r="S95">
        <v>2024</v>
      </c>
      <c r="Z95" s="1" t="s">
        <v>57</v>
      </c>
      <c r="AA95">
        <v>2024</v>
      </c>
    </row>
    <row r="96" spans="1:29" x14ac:dyDescent="0.35">
      <c r="B96" s="2">
        <v>0</v>
      </c>
      <c r="C96">
        <v>66</v>
      </c>
      <c r="J96" s="2">
        <v>0</v>
      </c>
      <c r="K96" s="12">
        <v>0</v>
      </c>
      <c r="L96" s="12"/>
      <c r="M96" s="12"/>
      <c r="R96" s="2">
        <v>0</v>
      </c>
      <c r="S96">
        <v>80</v>
      </c>
      <c r="Z96" s="2">
        <v>0</v>
      </c>
      <c r="AA96" s="12">
        <v>0</v>
      </c>
      <c r="AB96" s="12"/>
      <c r="AC96" s="12"/>
    </row>
    <row r="97" spans="1:29" x14ac:dyDescent="0.35">
      <c r="B97" s="2">
        <v>2.5</v>
      </c>
      <c r="C97">
        <v>117</v>
      </c>
      <c r="J97" s="2">
        <v>2.5</v>
      </c>
      <c r="K97" s="12">
        <v>2.5</v>
      </c>
      <c r="L97" s="12"/>
      <c r="M97" s="12"/>
      <c r="R97" s="2">
        <v>10</v>
      </c>
      <c r="S97">
        <v>130</v>
      </c>
      <c r="Z97" s="2">
        <v>10</v>
      </c>
      <c r="AA97" s="12">
        <v>10</v>
      </c>
      <c r="AB97" s="12"/>
      <c r="AC97" s="12"/>
    </row>
    <row r="98" spans="1:29" x14ac:dyDescent="0.35">
      <c r="B98" s="2">
        <v>5</v>
      </c>
      <c r="C98">
        <v>194</v>
      </c>
      <c r="J98" s="2">
        <v>5</v>
      </c>
      <c r="K98" s="12">
        <v>5</v>
      </c>
      <c r="L98" s="12"/>
      <c r="M98" s="12"/>
      <c r="R98" s="2" t="s">
        <v>346</v>
      </c>
      <c r="Z98" s="2" t="s">
        <v>346</v>
      </c>
      <c r="AA98" s="12"/>
      <c r="AB98" s="12"/>
      <c r="AC98" s="12"/>
    </row>
    <row r="99" spans="1:29" x14ac:dyDescent="0.35">
      <c r="B99" s="2">
        <v>7.5</v>
      </c>
      <c r="C99">
        <v>299</v>
      </c>
      <c r="J99" s="2">
        <v>7.5</v>
      </c>
      <c r="K99" s="12">
        <v>7.5</v>
      </c>
      <c r="L99" s="12"/>
      <c r="M99" s="12"/>
      <c r="R99" s="2">
        <v>3.33</v>
      </c>
      <c r="S99">
        <v>245</v>
      </c>
      <c r="Z99" s="2">
        <v>3.33</v>
      </c>
      <c r="AA99" s="12">
        <v>3.3300000000000121</v>
      </c>
      <c r="AB99" s="12"/>
      <c r="AC99" s="12"/>
    </row>
    <row r="100" spans="1:29" x14ac:dyDescent="0.35">
      <c r="B100" s="2">
        <v>10</v>
      </c>
      <c r="C100">
        <v>401</v>
      </c>
      <c r="J100" s="2">
        <v>10</v>
      </c>
      <c r="K100" s="12">
        <v>10</v>
      </c>
      <c r="L100" s="12"/>
      <c r="M100" s="12"/>
      <c r="R100" s="2">
        <v>6.67</v>
      </c>
      <c r="S100">
        <v>588</v>
      </c>
      <c r="Z100" s="2">
        <v>6.67</v>
      </c>
      <c r="AA100" s="12">
        <v>6.6700000000000488</v>
      </c>
      <c r="AB100" s="12"/>
      <c r="AC100" s="12"/>
    </row>
    <row r="101" spans="1:29" x14ac:dyDescent="0.35">
      <c r="B101" s="2" t="s">
        <v>346</v>
      </c>
      <c r="J101" s="2" t="s">
        <v>346</v>
      </c>
      <c r="K101" s="12"/>
      <c r="L101" s="12"/>
      <c r="M101" s="12"/>
      <c r="R101" s="2" t="s">
        <v>55</v>
      </c>
      <c r="S101">
        <v>1043</v>
      </c>
      <c r="Z101" s="2" t="s">
        <v>55</v>
      </c>
      <c r="AA101" s="7">
        <v>5.7888878235858341</v>
      </c>
      <c r="AB101" s="7"/>
      <c r="AC101" s="7"/>
    </row>
    <row r="102" spans="1:29" x14ac:dyDescent="0.35">
      <c r="B102" s="2" t="s">
        <v>55</v>
      </c>
      <c r="C102">
        <v>1077</v>
      </c>
      <c r="J102" s="2" t="s">
        <v>55</v>
      </c>
      <c r="K102" s="7">
        <v>6.9777158774373262</v>
      </c>
      <c r="L102" s="7"/>
      <c r="M102" s="7"/>
    </row>
    <row r="105" spans="1:29" ht="20" thickBot="1" x14ac:dyDescent="0.5">
      <c r="B105" s="5" t="s">
        <v>20</v>
      </c>
      <c r="R105" s="5" t="s">
        <v>21</v>
      </c>
    </row>
    <row r="106" spans="1:29" ht="15" thickTop="1" x14ac:dyDescent="0.35">
      <c r="A106" s="4" t="s">
        <v>245</v>
      </c>
      <c r="B106" s="1" t="s">
        <v>109</v>
      </c>
      <c r="C106" s="1" t="s">
        <v>57</v>
      </c>
      <c r="D106" s="1"/>
      <c r="E106" s="1"/>
      <c r="J106" s="1" t="s">
        <v>160</v>
      </c>
      <c r="K106" s="1" t="s">
        <v>57</v>
      </c>
      <c r="L106" s="1"/>
      <c r="M106" s="1"/>
      <c r="R106" s="1" t="s">
        <v>110</v>
      </c>
      <c r="S106" s="1" t="s">
        <v>57</v>
      </c>
      <c r="T106" s="1"/>
      <c r="U106" s="1"/>
      <c r="Z106" s="1" t="s">
        <v>161</v>
      </c>
      <c r="AA106" s="1" t="s">
        <v>57</v>
      </c>
      <c r="AB106" s="1"/>
      <c r="AC106" s="1"/>
    </row>
    <row r="107" spans="1:29" x14ac:dyDescent="0.35">
      <c r="B107" s="1" t="s">
        <v>57</v>
      </c>
      <c r="C107">
        <v>2024</v>
      </c>
      <c r="J107" s="1" t="s">
        <v>57</v>
      </c>
      <c r="K107">
        <v>2024</v>
      </c>
      <c r="R107" s="1" t="s">
        <v>57</v>
      </c>
      <c r="S107">
        <v>2024</v>
      </c>
      <c r="Z107" s="1" t="s">
        <v>57</v>
      </c>
      <c r="AA107">
        <v>2024</v>
      </c>
    </row>
    <row r="108" spans="1:29" x14ac:dyDescent="0.35">
      <c r="B108" s="2">
        <v>0</v>
      </c>
      <c r="C108">
        <v>101</v>
      </c>
      <c r="J108" s="2">
        <v>0</v>
      </c>
      <c r="K108" s="12">
        <v>0</v>
      </c>
      <c r="L108" s="12"/>
      <c r="M108" s="12"/>
      <c r="R108" s="2">
        <v>0</v>
      </c>
      <c r="S108">
        <v>288</v>
      </c>
      <c r="Z108" s="2">
        <v>0</v>
      </c>
      <c r="AA108" s="12">
        <v>0</v>
      </c>
      <c r="AB108" s="12"/>
      <c r="AC108" s="12"/>
    </row>
    <row r="109" spans="1:29" x14ac:dyDescent="0.35">
      <c r="B109" s="2">
        <v>10</v>
      </c>
      <c r="C109">
        <v>148</v>
      </c>
      <c r="J109" s="2">
        <v>10</v>
      </c>
      <c r="K109" s="12">
        <v>10</v>
      </c>
      <c r="L109" s="12"/>
      <c r="M109" s="12"/>
      <c r="R109" s="2">
        <v>10</v>
      </c>
      <c r="S109">
        <v>84</v>
      </c>
      <c r="Z109" s="2">
        <v>10</v>
      </c>
      <c r="AA109" s="12">
        <v>10</v>
      </c>
      <c r="AB109" s="12"/>
      <c r="AC109" s="12"/>
    </row>
    <row r="110" spans="1:29" x14ac:dyDescent="0.35">
      <c r="B110" s="2" t="s">
        <v>346</v>
      </c>
      <c r="J110" s="2" t="s">
        <v>346</v>
      </c>
      <c r="K110" s="12"/>
      <c r="L110" s="12"/>
      <c r="M110" s="12"/>
      <c r="R110" s="2" t="s">
        <v>346</v>
      </c>
      <c r="Z110" s="2" t="s">
        <v>346</v>
      </c>
      <c r="AA110" s="12"/>
      <c r="AB110" s="12"/>
      <c r="AC110" s="12"/>
    </row>
    <row r="111" spans="1:29" x14ac:dyDescent="0.35">
      <c r="B111" s="2">
        <v>3.33</v>
      </c>
      <c r="C111">
        <v>243</v>
      </c>
      <c r="J111" s="2">
        <v>3.33</v>
      </c>
      <c r="K111" s="12">
        <v>3.3300000000000121</v>
      </c>
      <c r="L111" s="12"/>
      <c r="M111" s="12"/>
      <c r="R111" s="2">
        <v>3.33</v>
      </c>
      <c r="S111">
        <v>430</v>
      </c>
      <c r="Z111" s="2">
        <v>3.33</v>
      </c>
      <c r="AA111" s="12">
        <v>3.3299999999999921</v>
      </c>
      <c r="AB111" s="12"/>
      <c r="AC111" s="12"/>
    </row>
    <row r="112" spans="1:29" x14ac:dyDescent="0.35">
      <c r="B112" s="2">
        <v>6.67</v>
      </c>
      <c r="C112">
        <v>543</v>
      </c>
      <c r="J112" s="2">
        <v>6.67</v>
      </c>
      <c r="K112" s="12">
        <v>6.670000000000047</v>
      </c>
      <c r="L112" s="12"/>
      <c r="M112" s="12"/>
      <c r="R112" s="2">
        <v>6.67</v>
      </c>
      <c r="S112">
        <v>271</v>
      </c>
      <c r="Z112" s="2">
        <v>6.67</v>
      </c>
      <c r="AA112" s="12">
        <v>6.6700000000000212</v>
      </c>
      <c r="AB112" s="12"/>
      <c r="AC112" s="12"/>
    </row>
    <row r="113" spans="1:29" x14ac:dyDescent="0.35">
      <c r="B113" s="2" t="s">
        <v>55</v>
      </c>
      <c r="C113">
        <v>1035</v>
      </c>
      <c r="J113" s="2" t="s">
        <v>55</v>
      </c>
      <c r="K113" s="7">
        <v>5.7111111111111326</v>
      </c>
      <c r="L113" s="7"/>
      <c r="M113" s="7"/>
      <c r="R113" s="2" t="s">
        <v>55</v>
      </c>
      <c r="S113">
        <v>1073</v>
      </c>
      <c r="Z113" s="2" t="s">
        <v>55</v>
      </c>
      <c r="AA113" s="7">
        <v>3.8019291705498555</v>
      </c>
      <c r="AB113" s="7"/>
      <c r="AC113" s="7"/>
    </row>
    <row r="117" spans="1:29" ht="20" thickBot="1" x14ac:dyDescent="0.5">
      <c r="B117" s="5" t="s">
        <v>22</v>
      </c>
      <c r="R117" s="5" t="s">
        <v>23</v>
      </c>
    </row>
    <row r="118" spans="1:29" ht="15" thickTop="1" x14ac:dyDescent="0.35">
      <c r="A118" s="4" t="s">
        <v>246</v>
      </c>
      <c r="B118" s="1" t="s">
        <v>111</v>
      </c>
      <c r="C118" s="1" t="s">
        <v>57</v>
      </c>
      <c r="D118" s="1"/>
      <c r="E118" s="1"/>
      <c r="J118" s="1" t="s">
        <v>162</v>
      </c>
      <c r="K118" s="1" t="s">
        <v>57</v>
      </c>
      <c r="L118" s="1"/>
      <c r="M118" s="1"/>
      <c r="R118" s="1" t="s">
        <v>134</v>
      </c>
      <c r="S118" s="1" t="s">
        <v>57</v>
      </c>
      <c r="T118" s="1"/>
      <c r="U118" s="1"/>
      <c r="Z118" s="1" t="s">
        <v>163</v>
      </c>
      <c r="AA118" s="1" t="s">
        <v>57</v>
      </c>
      <c r="AB118" s="1"/>
      <c r="AC118" s="1"/>
    </row>
    <row r="119" spans="1:29" x14ac:dyDescent="0.35">
      <c r="B119" s="1" t="s">
        <v>57</v>
      </c>
      <c r="C119">
        <v>2024</v>
      </c>
      <c r="J119" s="1" t="s">
        <v>57</v>
      </c>
      <c r="K119">
        <v>2024</v>
      </c>
      <c r="R119" s="1" t="s">
        <v>57</v>
      </c>
      <c r="S119">
        <v>2024</v>
      </c>
      <c r="Z119" s="1" t="s">
        <v>57</v>
      </c>
      <c r="AA119">
        <v>2024</v>
      </c>
    </row>
    <row r="120" spans="1:29" x14ac:dyDescent="0.35">
      <c r="B120" s="2">
        <v>0</v>
      </c>
      <c r="C120">
        <v>202</v>
      </c>
      <c r="J120" s="2">
        <v>0</v>
      </c>
      <c r="K120" s="12">
        <v>0</v>
      </c>
      <c r="L120" s="12"/>
      <c r="M120" s="12"/>
      <c r="R120" s="2">
        <v>0</v>
      </c>
      <c r="S120">
        <v>55</v>
      </c>
      <c r="Z120" s="2">
        <v>0</v>
      </c>
      <c r="AA120" s="12">
        <v>0</v>
      </c>
      <c r="AB120" s="12"/>
      <c r="AC120" s="12"/>
    </row>
    <row r="121" spans="1:29" x14ac:dyDescent="0.35">
      <c r="B121" s="2">
        <v>10</v>
      </c>
      <c r="C121">
        <v>76</v>
      </c>
      <c r="J121" s="2">
        <v>10</v>
      </c>
      <c r="K121" s="12">
        <v>10</v>
      </c>
      <c r="L121" s="12"/>
      <c r="M121" s="12"/>
      <c r="R121" s="2">
        <v>2.5</v>
      </c>
      <c r="S121">
        <v>222</v>
      </c>
      <c r="Z121" s="2">
        <v>2.5</v>
      </c>
      <c r="AA121" s="12">
        <v>2.5</v>
      </c>
      <c r="AB121" s="12"/>
      <c r="AC121" s="12"/>
    </row>
    <row r="122" spans="1:29" x14ac:dyDescent="0.35">
      <c r="B122" s="2" t="s">
        <v>346</v>
      </c>
      <c r="J122" s="2" t="s">
        <v>346</v>
      </c>
      <c r="K122" s="12"/>
      <c r="L122" s="12"/>
      <c r="M122" s="12"/>
      <c r="R122" s="2">
        <v>5</v>
      </c>
      <c r="S122">
        <v>400</v>
      </c>
      <c r="Z122" s="2">
        <v>5</v>
      </c>
      <c r="AA122" s="12">
        <v>5</v>
      </c>
      <c r="AB122" s="12"/>
      <c r="AC122" s="12"/>
    </row>
    <row r="123" spans="1:29" x14ac:dyDescent="0.35">
      <c r="B123" s="2">
        <v>3.33</v>
      </c>
      <c r="C123">
        <v>390</v>
      </c>
      <c r="J123" s="2">
        <v>3.33</v>
      </c>
      <c r="K123" s="12">
        <v>3.3299999999999987</v>
      </c>
      <c r="L123" s="12"/>
      <c r="M123" s="12"/>
      <c r="R123" s="2">
        <v>7.5</v>
      </c>
      <c r="S123">
        <v>365</v>
      </c>
      <c r="Z123" s="2">
        <v>7.5</v>
      </c>
      <c r="AA123" s="12">
        <v>7.5</v>
      </c>
      <c r="AB123" s="12"/>
      <c r="AC123" s="12"/>
    </row>
    <row r="124" spans="1:29" x14ac:dyDescent="0.35">
      <c r="B124" s="2">
        <v>6.67</v>
      </c>
      <c r="C124">
        <v>311</v>
      </c>
      <c r="J124" s="2">
        <v>6.67</v>
      </c>
      <c r="K124" s="12">
        <v>6.6700000000000275</v>
      </c>
      <c r="L124" s="12"/>
      <c r="M124" s="12"/>
      <c r="R124" s="2">
        <v>10</v>
      </c>
      <c r="S124">
        <v>72</v>
      </c>
      <c r="Z124" s="2">
        <v>10</v>
      </c>
      <c r="AA124" s="12">
        <v>10</v>
      </c>
      <c r="AB124" s="12"/>
      <c r="AC124" s="12"/>
    </row>
    <row r="125" spans="1:29" x14ac:dyDescent="0.35">
      <c r="B125" s="2" t="s">
        <v>55</v>
      </c>
      <c r="C125">
        <v>979</v>
      </c>
      <c r="J125" s="2" t="s">
        <v>55</v>
      </c>
      <c r="K125" s="7">
        <v>4.2217262512768166</v>
      </c>
      <c r="L125" s="7"/>
      <c r="M125" s="7"/>
      <c r="R125" s="2" t="s">
        <v>346</v>
      </c>
      <c r="Z125" s="2" t="s">
        <v>346</v>
      </c>
      <c r="AA125" s="12"/>
      <c r="AB125" s="12"/>
      <c r="AC125" s="12"/>
    </row>
    <row r="126" spans="1:29" x14ac:dyDescent="0.35">
      <c r="R126" s="2" t="s">
        <v>55</v>
      </c>
      <c r="S126">
        <v>1114</v>
      </c>
      <c r="Z126" s="2" t="s">
        <v>55</v>
      </c>
      <c r="AA126" s="7">
        <v>5.3972172351885099</v>
      </c>
      <c r="AB126" s="7"/>
      <c r="AC126" s="7"/>
    </row>
    <row r="129" spans="1:29" ht="20" thickBot="1" x14ac:dyDescent="0.5">
      <c r="B129" s="5" t="s">
        <v>24</v>
      </c>
      <c r="R129" s="5" t="s">
        <v>25</v>
      </c>
    </row>
    <row r="130" spans="1:29" ht="15" thickTop="1" x14ac:dyDescent="0.35">
      <c r="A130" s="4" t="s">
        <v>247</v>
      </c>
      <c r="B130" s="1" t="s">
        <v>112</v>
      </c>
      <c r="C130" s="1" t="s">
        <v>57</v>
      </c>
      <c r="D130" s="1"/>
      <c r="E130" s="1"/>
      <c r="J130" s="1" t="s">
        <v>164</v>
      </c>
      <c r="K130" s="1" t="s">
        <v>57</v>
      </c>
      <c r="L130" s="1"/>
      <c r="M130" s="1"/>
      <c r="R130" s="1" t="s">
        <v>113</v>
      </c>
      <c r="S130" s="1" t="s">
        <v>57</v>
      </c>
      <c r="T130" s="1"/>
      <c r="U130" s="1"/>
      <c r="Z130" s="1" t="s">
        <v>165</v>
      </c>
      <c r="AA130" s="1" t="s">
        <v>57</v>
      </c>
      <c r="AB130" s="1"/>
      <c r="AC130" s="1"/>
    </row>
    <row r="131" spans="1:29" x14ac:dyDescent="0.35">
      <c r="B131" s="1" t="s">
        <v>57</v>
      </c>
      <c r="C131">
        <v>2024</v>
      </c>
      <c r="J131" s="1" t="s">
        <v>57</v>
      </c>
      <c r="K131">
        <v>2024</v>
      </c>
      <c r="R131" s="1" t="s">
        <v>57</v>
      </c>
      <c r="S131">
        <v>2024</v>
      </c>
      <c r="Z131" s="1" t="s">
        <v>57</v>
      </c>
      <c r="AA131">
        <v>2024</v>
      </c>
    </row>
    <row r="132" spans="1:29" x14ac:dyDescent="0.35">
      <c r="B132" s="2">
        <v>0</v>
      </c>
      <c r="C132">
        <v>80</v>
      </c>
      <c r="J132" s="2">
        <v>0</v>
      </c>
      <c r="K132" s="12">
        <v>0</v>
      </c>
      <c r="L132" s="12"/>
      <c r="M132" s="12"/>
      <c r="R132" s="2">
        <v>0</v>
      </c>
      <c r="S132">
        <v>34</v>
      </c>
      <c r="Z132" s="2">
        <v>0</v>
      </c>
      <c r="AA132" s="12">
        <v>0</v>
      </c>
      <c r="AB132" s="12"/>
      <c r="AC132" s="12"/>
    </row>
    <row r="133" spans="1:29" x14ac:dyDescent="0.35">
      <c r="B133" s="2">
        <v>2.5</v>
      </c>
      <c r="C133">
        <v>229</v>
      </c>
      <c r="J133" s="2">
        <v>2.5</v>
      </c>
      <c r="K133" s="12">
        <v>2.5</v>
      </c>
      <c r="L133" s="12"/>
      <c r="M133" s="12"/>
      <c r="R133" s="2">
        <v>2.5</v>
      </c>
      <c r="S133">
        <v>42</v>
      </c>
      <c r="Z133" s="2">
        <v>2.5</v>
      </c>
      <c r="AA133" s="12">
        <v>2.5</v>
      </c>
      <c r="AB133" s="12"/>
      <c r="AC133" s="12"/>
    </row>
    <row r="134" spans="1:29" x14ac:dyDescent="0.35">
      <c r="B134" s="2">
        <v>5</v>
      </c>
      <c r="C134">
        <v>378</v>
      </c>
      <c r="J134" s="2">
        <v>5</v>
      </c>
      <c r="K134" s="12">
        <v>5</v>
      </c>
      <c r="L134" s="12"/>
      <c r="M134" s="12"/>
      <c r="R134" s="2">
        <v>5</v>
      </c>
      <c r="S134">
        <v>110</v>
      </c>
      <c r="Z134" s="2">
        <v>5</v>
      </c>
      <c r="AA134" s="12">
        <v>5</v>
      </c>
      <c r="AB134" s="12"/>
      <c r="AC134" s="12"/>
    </row>
    <row r="135" spans="1:29" x14ac:dyDescent="0.35">
      <c r="B135" s="2">
        <v>7.5</v>
      </c>
      <c r="C135">
        <v>320</v>
      </c>
      <c r="J135" s="2">
        <v>7.5</v>
      </c>
      <c r="K135" s="12">
        <v>7.5</v>
      </c>
      <c r="L135" s="12"/>
      <c r="M135" s="12"/>
      <c r="R135" s="2">
        <v>7.5</v>
      </c>
      <c r="S135">
        <v>235</v>
      </c>
      <c r="Z135" s="2">
        <v>7.5</v>
      </c>
      <c r="AA135" s="12">
        <v>7.5</v>
      </c>
      <c r="AB135" s="12"/>
      <c r="AC135" s="12"/>
    </row>
    <row r="136" spans="1:29" x14ac:dyDescent="0.35">
      <c r="B136" s="2">
        <v>10</v>
      </c>
      <c r="C136">
        <v>104</v>
      </c>
      <c r="J136" s="2">
        <v>10</v>
      </c>
      <c r="K136" s="12">
        <v>10</v>
      </c>
      <c r="L136" s="12"/>
      <c r="M136" s="12"/>
      <c r="R136" s="2">
        <v>10</v>
      </c>
      <c r="S136">
        <v>678</v>
      </c>
      <c r="Z136" s="2">
        <v>10</v>
      </c>
      <c r="AA136" s="12">
        <v>10</v>
      </c>
      <c r="AB136" s="12"/>
      <c r="AC136" s="12"/>
    </row>
    <row r="137" spans="1:29" x14ac:dyDescent="0.35">
      <c r="B137" s="2" t="s">
        <v>346</v>
      </c>
      <c r="J137" s="2" t="s">
        <v>346</v>
      </c>
      <c r="K137" s="12"/>
      <c r="L137" s="12"/>
      <c r="M137" s="12"/>
      <c r="R137" s="2" t="s">
        <v>346</v>
      </c>
      <c r="Z137" s="2" t="s">
        <v>346</v>
      </c>
      <c r="AA137" s="12"/>
      <c r="AB137" s="12"/>
      <c r="AC137" s="12"/>
    </row>
    <row r="138" spans="1:29" x14ac:dyDescent="0.35">
      <c r="B138" s="2" t="s">
        <v>55</v>
      </c>
      <c r="C138">
        <v>1111</v>
      </c>
      <c r="J138" s="2" t="s">
        <v>55</v>
      </c>
      <c r="K138" s="7">
        <v>5.3127812781278125</v>
      </c>
      <c r="L138" s="7"/>
      <c r="M138" s="7"/>
      <c r="R138" s="2" t="s">
        <v>55</v>
      </c>
      <c r="S138">
        <v>1099</v>
      </c>
      <c r="Z138" s="2" t="s">
        <v>55</v>
      </c>
      <c r="AA138" s="7">
        <v>8.3689717925386713</v>
      </c>
      <c r="AB138" s="7"/>
      <c r="AC138" s="7"/>
    </row>
    <row r="141" spans="1:29" ht="20" thickBot="1" x14ac:dyDescent="0.5">
      <c r="B141" s="5" t="s">
        <v>26</v>
      </c>
      <c r="R141" s="5" t="s">
        <v>27</v>
      </c>
    </row>
    <row r="142" spans="1:29" ht="15" thickTop="1" x14ac:dyDescent="0.35">
      <c r="A142" s="4" t="s">
        <v>248</v>
      </c>
      <c r="B142" s="1" t="s">
        <v>114</v>
      </c>
      <c r="C142" s="1" t="s">
        <v>57</v>
      </c>
      <c r="D142" s="1"/>
      <c r="E142" s="1"/>
      <c r="J142" s="1" t="s">
        <v>166</v>
      </c>
      <c r="K142" s="1" t="s">
        <v>57</v>
      </c>
      <c r="L142" s="1"/>
      <c r="M142" s="1"/>
      <c r="R142" s="1" t="s">
        <v>115</v>
      </c>
      <c r="S142" s="1" t="s">
        <v>57</v>
      </c>
      <c r="T142" s="1"/>
      <c r="U142" s="1"/>
      <c r="Z142" s="1" t="s">
        <v>167</v>
      </c>
      <c r="AA142" s="1" t="s">
        <v>57</v>
      </c>
      <c r="AB142" s="1"/>
      <c r="AC142" s="1"/>
    </row>
    <row r="143" spans="1:29" x14ac:dyDescent="0.35">
      <c r="B143" s="1" t="s">
        <v>57</v>
      </c>
      <c r="C143">
        <v>2024</v>
      </c>
      <c r="J143" s="1" t="s">
        <v>57</v>
      </c>
      <c r="K143">
        <v>2024</v>
      </c>
      <c r="R143" s="1" t="s">
        <v>57</v>
      </c>
      <c r="S143">
        <v>2024</v>
      </c>
      <c r="Z143" s="1" t="s">
        <v>57</v>
      </c>
      <c r="AA143">
        <v>2024</v>
      </c>
    </row>
    <row r="144" spans="1:29" x14ac:dyDescent="0.35">
      <c r="B144" s="2">
        <v>0</v>
      </c>
      <c r="C144">
        <v>41</v>
      </c>
      <c r="J144" s="2">
        <v>0</v>
      </c>
      <c r="K144" s="12">
        <v>0</v>
      </c>
      <c r="L144" s="12"/>
      <c r="M144" s="12"/>
      <c r="R144" s="2">
        <v>0</v>
      </c>
      <c r="S144">
        <v>59</v>
      </c>
      <c r="Z144" s="2">
        <v>0</v>
      </c>
      <c r="AA144" s="12">
        <v>0</v>
      </c>
      <c r="AB144" s="12"/>
      <c r="AC144" s="12"/>
    </row>
    <row r="145" spans="1:29" x14ac:dyDescent="0.35">
      <c r="B145" s="2">
        <v>2.5</v>
      </c>
      <c r="C145">
        <v>21</v>
      </c>
      <c r="J145" s="2">
        <v>2.5</v>
      </c>
      <c r="K145" s="12">
        <v>2.5</v>
      </c>
      <c r="L145" s="12"/>
      <c r="M145" s="12"/>
      <c r="R145" s="2">
        <v>10</v>
      </c>
      <c r="S145">
        <v>417</v>
      </c>
      <c r="Z145" s="2">
        <v>10</v>
      </c>
      <c r="AA145" s="12">
        <v>10</v>
      </c>
      <c r="AB145" s="12"/>
      <c r="AC145" s="12"/>
    </row>
    <row r="146" spans="1:29" x14ac:dyDescent="0.35">
      <c r="B146" s="2">
        <v>5</v>
      </c>
      <c r="C146">
        <v>82</v>
      </c>
      <c r="J146" s="2">
        <v>5</v>
      </c>
      <c r="K146" s="12">
        <v>5</v>
      </c>
      <c r="L146" s="12"/>
      <c r="M146" s="12"/>
      <c r="R146" s="2" t="s">
        <v>346</v>
      </c>
      <c r="Z146" s="2" t="s">
        <v>346</v>
      </c>
      <c r="AA146" s="12"/>
      <c r="AB146" s="12"/>
      <c r="AC146" s="12"/>
    </row>
    <row r="147" spans="1:29" x14ac:dyDescent="0.35">
      <c r="B147" s="2">
        <v>7.5</v>
      </c>
      <c r="C147">
        <v>166</v>
      </c>
      <c r="J147" s="2">
        <v>7.5</v>
      </c>
      <c r="K147" s="12">
        <v>7.5</v>
      </c>
      <c r="L147" s="12"/>
      <c r="M147" s="12"/>
      <c r="R147" s="2">
        <v>3.33</v>
      </c>
      <c r="S147">
        <v>208</v>
      </c>
      <c r="Z147" s="2">
        <v>3.33</v>
      </c>
      <c r="AA147" s="12">
        <v>3.3300000000000072</v>
      </c>
      <c r="AB147" s="12"/>
      <c r="AC147" s="12"/>
    </row>
    <row r="148" spans="1:29" x14ac:dyDescent="0.35">
      <c r="B148" s="2">
        <v>10</v>
      </c>
      <c r="C148">
        <v>785</v>
      </c>
      <c r="J148" s="2">
        <v>10</v>
      </c>
      <c r="K148" s="12">
        <v>10</v>
      </c>
      <c r="L148" s="12"/>
      <c r="M148" s="12"/>
      <c r="R148" s="2">
        <v>6.67</v>
      </c>
      <c r="S148">
        <v>415</v>
      </c>
      <c r="Z148" s="2">
        <v>6.67</v>
      </c>
      <c r="AA148" s="12">
        <v>6.670000000000039</v>
      </c>
      <c r="AB148" s="12"/>
      <c r="AC148" s="12"/>
    </row>
    <row r="149" spans="1:29" x14ac:dyDescent="0.35">
      <c r="B149" s="2" t="s">
        <v>346</v>
      </c>
      <c r="J149" s="2" t="s">
        <v>346</v>
      </c>
      <c r="K149" s="12"/>
      <c r="L149" s="12"/>
      <c r="M149" s="12"/>
      <c r="R149" s="2" t="s">
        <v>55</v>
      </c>
      <c r="S149">
        <v>1099</v>
      </c>
      <c r="Z149" s="2" t="s">
        <v>55</v>
      </c>
      <c r="AA149" s="7">
        <v>6.9433030027297677</v>
      </c>
      <c r="AB149" s="7"/>
      <c r="AC149" s="7"/>
    </row>
    <row r="150" spans="1:29" x14ac:dyDescent="0.35">
      <c r="B150" s="2" t="s">
        <v>55</v>
      </c>
      <c r="C150">
        <v>1095</v>
      </c>
      <c r="J150" s="2" t="s">
        <v>55</v>
      </c>
      <c r="K150" s="7">
        <v>8.7283105022831045</v>
      </c>
      <c r="L150" s="7"/>
      <c r="M150" s="7"/>
    </row>
    <row r="153" spans="1:29" ht="20" thickBot="1" x14ac:dyDescent="0.5">
      <c r="B153" s="5" t="s">
        <v>28</v>
      </c>
      <c r="R153" s="5" t="s">
        <v>29</v>
      </c>
    </row>
    <row r="154" spans="1:29" ht="15" thickTop="1" x14ac:dyDescent="0.35">
      <c r="A154" s="4" t="s">
        <v>249</v>
      </c>
      <c r="B154" s="1" t="s">
        <v>117</v>
      </c>
      <c r="C154" s="1" t="s">
        <v>57</v>
      </c>
      <c r="D154" s="1"/>
      <c r="E154" s="1"/>
      <c r="J154" s="1" t="s">
        <v>168</v>
      </c>
      <c r="K154" s="1" t="s">
        <v>57</v>
      </c>
      <c r="L154" s="1"/>
      <c r="M154" s="1"/>
      <c r="R154" s="1" t="s">
        <v>118</v>
      </c>
      <c r="S154" s="1" t="s">
        <v>57</v>
      </c>
      <c r="T154" s="1"/>
      <c r="U154" s="1"/>
      <c r="Z154" s="1" t="s">
        <v>169</v>
      </c>
      <c r="AA154" s="1" t="s">
        <v>57</v>
      </c>
      <c r="AB154" s="1"/>
      <c r="AC154" s="1"/>
    </row>
    <row r="155" spans="1:29" x14ac:dyDescent="0.35">
      <c r="B155" s="1" t="s">
        <v>57</v>
      </c>
      <c r="C155">
        <v>2024</v>
      </c>
      <c r="J155" s="1" t="s">
        <v>57</v>
      </c>
      <c r="K155">
        <v>2024</v>
      </c>
      <c r="R155" s="1" t="s">
        <v>57</v>
      </c>
      <c r="S155">
        <v>2024</v>
      </c>
      <c r="Z155" s="1" t="s">
        <v>57</v>
      </c>
      <c r="AA155">
        <v>2024</v>
      </c>
    </row>
    <row r="156" spans="1:29" x14ac:dyDescent="0.35">
      <c r="B156" s="2">
        <v>0</v>
      </c>
      <c r="C156">
        <v>101</v>
      </c>
      <c r="J156" s="2">
        <v>0</v>
      </c>
      <c r="K156" s="12">
        <v>0</v>
      </c>
      <c r="L156" s="12"/>
      <c r="M156" s="12"/>
      <c r="R156" s="2">
        <v>0</v>
      </c>
      <c r="S156">
        <v>159</v>
      </c>
      <c r="Z156" s="2">
        <v>0</v>
      </c>
      <c r="AA156" s="12">
        <v>0</v>
      </c>
      <c r="AB156" s="12"/>
      <c r="AC156" s="12"/>
    </row>
    <row r="157" spans="1:29" x14ac:dyDescent="0.35">
      <c r="B157" s="2">
        <v>10</v>
      </c>
      <c r="C157">
        <v>435</v>
      </c>
      <c r="J157" s="2">
        <v>10</v>
      </c>
      <c r="K157" s="12">
        <v>10</v>
      </c>
      <c r="L157" s="12"/>
      <c r="M157" s="12"/>
      <c r="R157" s="2">
        <v>10</v>
      </c>
      <c r="S157">
        <v>197</v>
      </c>
      <c r="Z157" s="2">
        <v>10</v>
      </c>
      <c r="AA157" s="12">
        <v>10</v>
      </c>
      <c r="AB157" s="12"/>
      <c r="AC157" s="12"/>
    </row>
    <row r="158" spans="1:29" x14ac:dyDescent="0.35">
      <c r="B158" s="2" t="s">
        <v>346</v>
      </c>
      <c r="J158" s="2" t="s">
        <v>346</v>
      </c>
      <c r="K158" s="12"/>
      <c r="L158" s="12"/>
      <c r="M158" s="12"/>
      <c r="R158" s="2" t="s">
        <v>346</v>
      </c>
      <c r="Z158" s="2" t="s">
        <v>346</v>
      </c>
      <c r="AA158" s="12"/>
      <c r="AB158" s="12"/>
      <c r="AC158" s="12"/>
    </row>
    <row r="159" spans="1:29" x14ac:dyDescent="0.35">
      <c r="B159" s="2">
        <v>3.33</v>
      </c>
      <c r="C159">
        <v>227</v>
      </c>
      <c r="J159" s="2">
        <v>3.33</v>
      </c>
      <c r="K159" s="12">
        <v>3.3300000000000098</v>
      </c>
      <c r="L159" s="12"/>
      <c r="M159" s="12"/>
      <c r="R159" s="2">
        <v>3.33</v>
      </c>
      <c r="S159">
        <v>315</v>
      </c>
      <c r="Z159" s="2">
        <v>3.33</v>
      </c>
      <c r="AA159" s="12">
        <v>3.3300000000000161</v>
      </c>
      <c r="AB159" s="12"/>
      <c r="AC159" s="12"/>
    </row>
    <row r="160" spans="1:29" x14ac:dyDescent="0.35">
      <c r="B160" s="2">
        <v>6.67</v>
      </c>
      <c r="C160">
        <v>324</v>
      </c>
      <c r="J160" s="2">
        <v>6.67</v>
      </c>
      <c r="K160" s="12">
        <v>6.6700000000000292</v>
      </c>
      <c r="L160" s="12"/>
      <c r="M160" s="12"/>
      <c r="R160" s="2">
        <v>6.67</v>
      </c>
      <c r="S160">
        <v>364</v>
      </c>
      <c r="Z160" s="2">
        <v>6.67</v>
      </c>
      <c r="AA160" s="12">
        <v>6.6700000000000337</v>
      </c>
      <c r="AB160" s="12"/>
      <c r="AC160" s="12"/>
    </row>
    <row r="161" spans="1:29" x14ac:dyDescent="0.35">
      <c r="B161" s="2" t="s">
        <v>55</v>
      </c>
      <c r="C161">
        <v>1087</v>
      </c>
      <c r="J161" s="2" t="s">
        <v>55</v>
      </c>
      <c r="K161" s="7">
        <v>6.685363385464588</v>
      </c>
      <c r="L161" s="7"/>
      <c r="M161" s="7"/>
      <c r="R161" s="2" t="s">
        <v>55</v>
      </c>
      <c r="S161">
        <v>1035</v>
      </c>
      <c r="Z161" s="2" t="s">
        <v>55</v>
      </c>
      <c r="AA161" s="7">
        <v>5.2626376811594238</v>
      </c>
      <c r="AB161" s="7"/>
      <c r="AC161" s="7"/>
    </row>
    <row r="165" spans="1:29" ht="20" thickBot="1" x14ac:dyDescent="0.5">
      <c r="B165" s="5" t="s">
        <v>30</v>
      </c>
      <c r="R165" s="5" t="s">
        <v>31</v>
      </c>
    </row>
    <row r="166" spans="1:29" ht="15" thickTop="1" x14ac:dyDescent="0.35">
      <c r="A166" s="4" t="s">
        <v>250</v>
      </c>
      <c r="B166" s="1" t="s">
        <v>119</v>
      </c>
      <c r="C166" s="1" t="s">
        <v>57</v>
      </c>
      <c r="D166" s="1"/>
      <c r="E166" s="1"/>
      <c r="J166" s="1" t="s">
        <v>170</v>
      </c>
      <c r="K166" s="1" t="s">
        <v>57</v>
      </c>
      <c r="L166" s="1"/>
      <c r="M166" s="1"/>
      <c r="R166" s="1" t="s">
        <v>135</v>
      </c>
      <c r="S166" s="1" t="s">
        <v>57</v>
      </c>
      <c r="T166" s="1"/>
      <c r="U166" s="1"/>
      <c r="Z166" s="1" t="s">
        <v>171</v>
      </c>
      <c r="AA166" s="1" t="s">
        <v>57</v>
      </c>
      <c r="AB166" s="1"/>
      <c r="AC166" s="1"/>
    </row>
    <row r="167" spans="1:29" x14ac:dyDescent="0.35">
      <c r="B167" s="1" t="s">
        <v>57</v>
      </c>
      <c r="C167">
        <v>2024</v>
      </c>
      <c r="J167" s="1" t="s">
        <v>57</v>
      </c>
      <c r="K167">
        <v>2024</v>
      </c>
      <c r="R167" s="1" t="s">
        <v>57</v>
      </c>
      <c r="S167">
        <v>2024</v>
      </c>
      <c r="Z167" s="1" t="s">
        <v>57</v>
      </c>
      <c r="AA167">
        <v>2024</v>
      </c>
    </row>
    <row r="168" spans="1:29" x14ac:dyDescent="0.35">
      <c r="B168" s="2">
        <v>0</v>
      </c>
      <c r="C168">
        <v>139</v>
      </c>
      <c r="J168" s="2">
        <v>0</v>
      </c>
      <c r="K168" s="12">
        <v>0</v>
      </c>
      <c r="L168" s="12"/>
      <c r="M168" s="12"/>
      <c r="R168" s="2">
        <v>0</v>
      </c>
      <c r="S168">
        <v>120</v>
      </c>
      <c r="Z168" s="2">
        <v>0</v>
      </c>
      <c r="AA168" s="12">
        <v>0</v>
      </c>
      <c r="AB168" s="12"/>
      <c r="AC168" s="12"/>
    </row>
    <row r="169" spans="1:29" x14ac:dyDescent="0.35">
      <c r="B169" s="2">
        <v>2.5</v>
      </c>
      <c r="C169">
        <v>281</v>
      </c>
      <c r="J169" s="2">
        <v>2.5</v>
      </c>
      <c r="K169" s="12">
        <v>2.5</v>
      </c>
      <c r="L169" s="12"/>
      <c r="M169" s="12"/>
      <c r="R169" s="2">
        <v>10</v>
      </c>
      <c r="S169">
        <v>301</v>
      </c>
      <c r="Z169" s="2">
        <v>10</v>
      </c>
      <c r="AA169" s="12">
        <v>10</v>
      </c>
      <c r="AB169" s="12"/>
      <c r="AC169" s="12"/>
    </row>
    <row r="170" spans="1:29" x14ac:dyDescent="0.35">
      <c r="B170" s="2">
        <v>5</v>
      </c>
      <c r="C170">
        <v>260</v>
      </c>
      <c r="J170" s="2">
        <v>5</v>
      </c>
      <c r="K170" s="12">
        <v>5</v>
      </c>
      <c r="L170" s="12"/>
      <c r="M170" s="12"/>
      <c r="R170" s="2" t="s">
        <v>346</v>
      </c>
      <c r="Z170" s="2" t="s">
        <v>346</v>
      </c>
      <c r="AA170" s="12"/>
      <c r="AB170" s="12"/>
      <c r="AC170" s="12"/>
    </row>
    <row r="171" spans="1:29" x14ac:dyDescent="0.35">
      <c r="B171" s="2">
        <v>7.5</v>
      </c>
      <c r="C171">
        <v>272</v>
      </c>
      <c r="J171" s="2">
        <v>7.5</v>
      </c>
      <c r="K171" s="12">
        <v>7.5</v>
      </c>
      <c r="L171" s="12"/>
      <c r="M171" s="12"/>
      <c r="R171" s="2">
        <v>3.33</v>
      </c>
      <c r="S171">
        <v>270</v>
      </c>
      <c r="Z171" s="2">
        <v>3.33</v>
      </c>
      <c r="AA171" s="12">
        <v>3.3300000000000147</v>
      </c>
      <c r="AB171" s="12"/>
      <c r="AC171" s="12"/>
    </row>
    <row r="172" spans="1:29" x14ac:dyDescent="0.35">
      <c r="B172" s="2">
        <v>10</v>
      </c>
      <c r="C172">
        <v>106</v>
      </c>
      <c r="J172" s="2">
        <v>10</v>
      </c>
      <c r="K172" s="12">
        <v>10</v>
      </c>
      <c r="L172" s="12"/>
      <c r="M172" s="12"/>
      <c r="R172" s="2">
        <v>6.67</v>
      </c>
      <c r="S172">
        <v>312</v>
      </c>
      <c r="Z172" s="2">
        <v>6.67</v>
      </c>
      <c r="AA172" s="12">
        <v>6.6700000000000275</v>
      </c>
      <c r="AB172" s="12"/>
      <c r="AC172" s="12"/>
    </row>
    <row r="173" spans="1:29" x14ac:dyDescent="0.35">
      <c r="B173" s="2" t="s">
        <v>346</v>
      </c>
      <c r="J173" s="2" t="s">
        <v>346</v>
      </c>
      <c r="K173" s="12"/>
      <c r="L173" s="12"/>
      <c r="M173" s="12"/>
      <c r="R173" s="2" t="s">
        <v>55</v>
      </c>
      <c r="S173">
        <v>1003</v>
      </c>
      <c r="Z173" s="2" t="s">
        <v>55</v>
      </c>
      <c r="AA173" s="7">
        <v>5.9722233300099727</v>
      </c>
      <c r="AB173" s="7"/>
      <c r="AC173" s="7"/>
    </row>
    <row r="174" spans="1:29" x14ac:dyDescent="0.35">
      <c r="B174" s="2" t="s">
        <v>55</v>
      </c>
      <c r="C174">
        <v>1058</v>
      </c>
      <c r="J174" s="2" t="s">
        <v>55</v>
      </c>
      <c r="K174" s="7">
        <v>4.8227788279773156</v>
      </c>
      <c r="L174" s="7"/>
      <c r="M174" s="7"/>
    </row>
    <row r="177" spans="1:29" ht="20" thickBot="1" x14ac:dyDescent="0.5">
      <c r="B177" s="5" t="s">
        <v>32</v>
      </c>
      <c r="R177" s="5" t="s">
        <v>33</v>
      </c>
    </row>
    <row r="178" spans="1:29" ht="15" thickTop="1" x14ac:dyDescent="0.35">
      <c r="A178" s="4" t="s">
        <v>251</v>
      </c>
      <c r="B178" s="1" t="s">
        <v>136</v>
      </c>
      <c r="C178" s="1" t="s">
        <v>57</v>
      </c>
      <c r="D178" s="1"/>
      <c r="E178" s="1"/>
      <c r="J178" s="1" t="s">
        <v>172</v>
      </c>
      <c r="K178" s="1" t="s">
        <v>57</v>
      </c>
      <c r="L178" s="1"/>
      <c r="M178" s="1"/>
      <c r="R178" s="1" t="s">
        <v>137</v>
      </c>
      <c r="S178" s="1" t="s">
        <v>57</v>
      </c>
      <c r="T178" s="1"/>
      <c r="U178" s="1"/>
      <c r="Z178" s="1" t="s">
        <v>173</v>
      </c>
      <c r="AA178" s="1" t="s">
        <v>57</v>
      </c>
      <c r="AB178" s="1"/>
      <c r="AC178" s="1"/>
    </row>
    <row r="179" spans="1:29" x14ac:dyDescent="0.35">
      <c r="B179" s="1" t="s">
        <v>57</v>
      </c>
      <c r="C179">
        <v>2024</v>
      </c>
      <c r="J179" s="1" t="s">
        <v>57</v>
      </c>
      <c r="K179">
        <v>2024</v>
      </c>
      <c r="R179" s="1" t="s">
        <v>57</v>
      </c>
      <c r="S179">
        <v>2024</v>
      </c>
      <c r="Z179" s="1" t="s">
        <v>57</v>
      </c>
      <c r="AA179">
        <v>2024</v>
      </c>
    </row>
    <row r="180" spans="1:29" x14ac:dyDescent="0.35">
      <c r="B180" s="2">
        <v>0</v>
      </c>
      <c r="C180">
        <v>123</v>
      </c>
      <c r="J180" s="2">
        <v>0</v>
      </c>
      <c r="K180" s="12">
        <v>0</v>
      </c>
      <c r="L180" s="12"/>
      <c r="M180" s="12"/>
      <c r="R180" s="2">
        <v>0</v>
      </c>
      <c r="S180">
        <v>137</v>
      </c>
      <c r="Z180" s="2">
        <v>0</v>
      </c>
      <c r="AA180" s="12">
        <v>0</v>
      </c>
      <c r="AB180" s="12"/>
      <c r="AC180" s="12"/>
    </row>
    <row r="181" spans="1:29" x14ac:dyDescent="0.35">
      <c r="B181" s="2">
        <v>10</v>
      </c>
      <c r="C181">
        <v>196</v>
      </c>
      <c r="J181" s="2">
        <v>10</v>
      </c>
      <c r="K181" s="12">
        <v>10</v>
      </c>
      <c r="L181" s="12"/>
      <c r="M181" s="12"/>
      <c r="R181" s="2">
        <v>10</v>
      </c>
      <c r="S181">
        <v>194</v>
      </c>
      <c r="Z181" s="2">
        <v>10</v>
      </c>
      <c r="AA181" s="12">
        <v>10</v>
      </c>
      <c r="AB181" s="12"/>
      <c r="AC181" s="12"/>
    </row>
    <row r="182" spans="1:29" x14ac:dyDescent="0.35">
      <c r="B182" s="2" t="s">
        <v>346</v>
      </c>
      <c r="J182" s="2" t="s">
        <v>346</v>
      </c>
      <c r="K182" s="12"/>
      <c r="L182" s="12"/>
      <c r="M182" s="12"/>
      <c r="R182" s="2" t="s">
        <v>346</v>
      </c>
      <c r="Z182" s="2" t="s">
        <v>346</v>
      </c>
      <c r="AA182" s="12"/>
      <c r="AB182" s="12"/>
      <c r="AC182" s="12"/>
    </row>
    <row r="183" spans="1:29" x14ac:dyDescent="0.35">
      <c r="B183" s="2">
        <v>3.33</v>
      </c>
      <c r="C183">
        <v>203</v>
      </c>
      <c r="J183" s="2">
        <v>3.33</v>
      </c>
      <c r="K183" s="12">
        <v>3.3300000000000063</v>
      </c>
      <c r="L183" s="12"/>
      <c r="M183" s="12"/>
      <c r="R183" s="2">
        <v>3.33</v>
      </c>
      <c r="S183">
        <v>314</v>
      </c>
      <c r="Z183" s="2">
        <v>3.33</v>
      </c>
      <c r="AA183" s="12">
        <v>3.3300000000000165</v>
      </c>
      <c r="AB183" s="12"/>
      <c r="AC183" s="12"/>
    </row>
    <row r="184" spans="1:29" x14ac:dyDescent="0.35">
      <c r="B184" s="2">
        <v>6.67</v>
      </c>
      <c r="C184">
        <v>404</v>
      </c>
      <c r="J184" s="2">
        <v>6.67</v>
      </c>
      <c r="K184" s="12">
        <v>6.6700000000000381</v>
      </c>
      <c r="L184" s="12"/>
      <c r="M184" s="12"/>
      <c r="R184" s="2">
        <v>6.67</v>
      </c>
      <c r="S184">
        <v>434</v>
      </c>
      <c r="Z184" s="2">
        <v>6.67</v>
      </c>
      <c r="AA184" s="12">
        <v>6.6700000000000399</v>
      </c>
      <c r="AB184" s="12"/>
      <c r="AC184" s="12"/>
    </row>
    <row r="185" spans="1:29" x14ac:dyDescent="0.35">
      <c r="B185" s="2" t="s">
        <v>55</v>
      </c>
      <c r="C185">
        <v>926</v>
      </c>
      <c r="J185" s="2" t="s">
        <v>55</v>
      </c>
      <c r="K185" s="7">
        <v>5.7566630669546592</v>
      </c>
      <c r="L185" s="7"/>
      <c r="M185" s="7"/>
      <c r="R185" s="2" t="s">
        <v>55</v>
      </c>
      <c r="S185">
        <v>1079</v>
      </c>
      <c r="Z185" s="2" t="s">
        <v>55</v>
      </c>
      <c r="AA185" s="7">
        <v>5.4498609823911108</v>
      </c>
      <c r="AB185" s="7"/>
      <c r="AC185" s="7"/>
    </row>
    <row r="189" spans="1:29" ht="20" thickBot="1" x14ac:dyDescent="0.5">
      <c r="B189" s="5" t="s">
        <v>34</v>
      </c>
      <c r="R189" s="5" t="s">
        <v>35</v>
      </c>
    </row>
    <row r="190" spans="1:29" ht="15" thickTop="1" x14ac:dyDescent="0.35">
      <c r="A190" s="4" t="s">
        <v>252</v>
      </c>
      <c r="B190" s="1" t="s">
        <v>138</v>
      </c>
      <c r="C190" s="1" t="s">
        <v>57</v>
      </c>
      <c r="D190" s="1"/>
      <c r="E190" s="1"/>
      <c r="J190" s="1" t="s">
        <v>174</v>
      </c>
      <c r="K190" s="1" t="s">
        <v>57</v>
      </c>
      <c r="L190" s="1"/>
      <c r="M190" s="1"/>
      <c r="R190" s="1" t="s">
        <v>139</v>
      </c>
      <c r="S190" s="1" t="s">
        <v>57</v>
      </c>
      <c r="T190" s="1"/>
      <c r="U190" s="1"/>
      <c r="Z190" s="1" t="s">
        <v>175</v>
      </c>
      <c r="AA190" s="1" t="s">
        <v>57</v>
      </c>
      <c r="AB190" s="1"/>
      <c r="AC190" s="1"/>
    </row>
    <row r="191" spans="1:29" x14ac:dyDescent="0.35">
      <c r="B191" s="1" t="s">
        <v>57</v>
      </c>
      <c r="C191">
        <v>2024</v>
      </c>
      <c r="J191" s="1" t="s">
        <v>57</v>
      </c>
      <c r="K191">
        <v>2024</v>
      </c>
      <c r="R191" s="1" t="s">
        <v>57</v>
      </c>
      <c r="S191">
        <v>2024</v>
      </c>
      <c r="Z191" s="1" t="s">
        <v>57</v>
      </c>
      <c r="AA191">
        <v>2024</v>
      </c>
    </row>
    <row r="192" spans="1:29" x14ac:dyDescent="0.35">
      <c r="B192" s="2">
        <v>0</v>
      </c>
      <c r="C192">
        <v>251</v>
      </c>
      <c r="J192" s="2">
        <v>0</v>
      </c>
      <c r="K192" s="12">
        <v>0</v>
      </c>
      <c r="L192" s="12"/>
      <c r="M192" s="12"/>
      <c r="R192" s="2">
        <v>0</v>
      </c>
      <c r="S192">
        <v>256</v>
      </c>
      <c r="Z192" s="2">
        <v>0</v>
      </c>
      <c r="AA192" s="12">
        <v>0</v>
      </c>
      <c r="AB192" s="12"/>
      <c r="AC192" s="12"/>
    </row>
    <row r="193" spans="1:29" x14ac:dyDescent="0.35">
      <c r="B193" s="2">
        <v>10</v>
      </c>
      <c r="C193">
        <v>144</v>
      </c>
      <c r="J193" s="2">
        <v>10</v>
      </c>
      <c r="K193" s="12">
        <v>10</v>
      </c>
      <c r="L193" s="12"/>
      <c r="M193" s="12"/>
      <c r="R193" s="2">
        <v>10</v>
      </c>
      <c r="S193">
        <v>231</v>
      </c>
      <c r="Z193" s="2">
        <v>10</v>
      </c>
      <c r="AA193" s="12">
        <v>10</v>
      </c>
      <c r="AB193" s="12"/>
      <c r="AC193" s="12"/>
    </row>
    <row r="194" spans="1:29" x14ac:dyDescent="0.35">
      <c r="B194" s="2" t="s">
        <v>346</v>
      </c>
      <c r="J194" s="2" t="s">
        <v>346</v>
      </c>
      <c r="K194" s="12"/>
      <c r="L194" s="12"/>
      <c r="M194" s="12"/>
      <c r="R194" s="2" t="s">
        <v>346</v>
      </c>
      <c r="Z194" s="2" t="s">
        <v>346</v>
      </c>
      <c r="AA194" s="12"/>
      <c r="AB194" s="12"/>
      <c r="AC194" s="12"/>
    </row>
    <row r="195" spans="1:29" x14ac:dyDescent="0.35">
      <c r="B195" s="2">
        <v>3.33</v>
      </c>
      <c r="C195">
        <v>297</v>
      </c>
      <c r="J195" s="2">
        <v>3.33</v>
      </c>
      <c r="K195" s="12">
        <v>3.3300000000000174</v>
      </c>
      <c r="L195" s="12"/>
      <c r="M195" s="12"/>
      <c r="R195" s="2">
        <v>3.33</v>
      </c>
      <c r="S195">
        <v>267</v>
      </c>
      <c r="Z195" s="2">
        <v>3.33</v>
      </c>
      <c r="AA195" s="12">
        <v>3.3300000000000147</v>
      </c>
      <c r="AB195" s="12"/>
      <c r="AC195" s="12"/>
    </row>
    <row r="196" spans="1:29" x14ac:dyDescent="0.35">
      <c r="B196" s="2">
        <v>6.67</v>
      </c>
      <c r="C196">
        <v>388</v>
      </c>
      <c r="J196" s="2">
        <v>6.67</v>
      </c>
      <c r="K196" s="12">
        <v>6.6700000000000363</v>
      </c>
      <c r="L196" s="12"/>
      <c r="M196" s="12"/>
      <c r="R196" s="2">
        <v>6.67</v>
      </c>
      <c r="S196">
        <v>329</v>
      </c>
      <c r="Z196" s="2">
        <v>6.67</v>
      </c>
      <c r="AA196" s="12">
        <v>6.6700000000000301</v>
      </c>
      <c r="AB196" s="12"/>
      <c r="AC196" s="12"/>
    </row>
    <row r="197" spans="1:29" x14ac:dyDescent="0.35">
      <c r="B197" s="2" t="s">
        <v>55</v>
      </c>
      <c r="C197">
        <v>1080</v>
      </c>
      <c r="J197" s="2" t="s">
        <v>55</v>
      </c>
      <c r="K197" s="7">
        <v>4.6453425925925984</v>
      </c>
      <c r="L197" s="7"/>
      <c r="M197" s="7"/>
      <c r="R197" s="2" t="s">
        <v>55</v>
      </c>
      <c r="S197">
        <v>1083</v>
      </c>
      <c r="Z197" s="2" t="s">
        <v>55</v>
      </c>
      <c r="AA197" s="7">
        <v>4.9801846722068372</v>
      </c>
      <c r="AB197" s="7"/>
      <c r="AC197" s="7"/>
    </row>
    <row r="201" spans="1:29" ht="20" thickBot="1" x14ac:dyDescent="0.5">
      <c r="B201" s="5" t="s">
        <v>36</v>
      </c>
      <c r="R201" s="5" t="s">
        <v>37</v>
      </c>
    </row>
    <row r="202" spans="1:29" ht="15" thickTop="1" x14ac:dyDescent="0.35">
      <c r="A202" s="4" t="s">
        <v>253</v>
      </c>
      <c r="B202" s="1" t="s">
        <v>140</v>
      </c>
      <c r="C202" s="1" t="s">
        <v>57</v>
      </c>
      <c r="D202" s="1"/>
      <c r="E202" s="1"/>
      <c r="J202" s="1" t="s">
        <v>176</v>
      </c>
      <c r="K202" s="1" t="s">
        <v>57</v>
      </c>
      <c r="L202" s="1"/>
      <c r="M202" s="1"/>
      <c r="R202" s="1" t="s">
        <v>141</v>
      </c>
      <c r="S202" s="1" t="s">
        <v>57</v>
      </c>
      <c r="T202" s="1"/>
      <c r="U202" s="1"/>
      <c r="Z202" s="1" t="s">
        <v>177</v>
      </c>
      <c r="AA202" s="1" t="s">
        <v>57</v>
      </c>
      <c r="AB202" s="1"/>
      <c r="AC202" s="1"/>
    </row>
    <row r="203" spans="1:29" x14ac:dyDescent="0.35">
      <c r="B203" s="1" t="s">
        <v>57</v>
      </c>
      <c r="C203">
        <v>2024</v>
      </c>
      <c r="J203" s="1" t="s">
        <v>57</v>
      </c>
      <c r="K203">
        <v>2024</v>
      </c>
      <c r="R203" s="1" t="s">
        <v>57</v>
      </c>
      <c r="S203">
        <v>2024</v>
      </c>
      <c r="Z203" s="1" t="s">
        <v>57</v>
      </c>
      <c r="AA203">
        <v>2024</v>
      </c>
    </row>
    <row r="204" spans="1:29" x14ac:dyDescent="0.35">
      <c r="B204" s="2">
        <v>0</v>
      </c>
      <c r="C204">
        <v>111</v>
      </c>
      <c r="J204" s="2">
        <v>0</v>
      </c>
      <c r="K204" s="12">
        <v>0</v>
      </c>
      <c r="L204" s="12"/>
      <c r="M204" s="12"/>
      <c r="R204" s="2">
        <v>0</v>
      </c>
      <c r="S204">
        <v>102</v>
      </c>
      <c r="Z204" s="2">
        <v>0</v>
      </c>
      <c r="AA204" s="12">
        <v>0</v>
      </c>
      <c r="AB204" s="12"/>
      <c r="AC204" s="12"/>
    </row>
    <row r="205" spans="1:29" x14ac:dyDescent="0.35">
      <c r="B205" s="2">
        <v>10</v>
      </c>
      <c r="C205">
        <v>366</v>
      </c>
      <c r="J205" s="2">
        <v>10</v>
      </c>
      <c r="K205" s="12">
        <v>10</v>
      </c>
      <c r="L205" s="12"/>
      <c r="M205" s="12"/>
      <c r="R205" s="2">
        <v>10</v>
      </c>
      <c r="S205">
        <v>410</v>
      </c>
      <c r="Z205" s="2">
        <v>10</v>
      </c>
      <c r="AA205" s="12">
        <v>10</v>
      </c>
      <c r="AB205" s="12"/>
      <c r="AC205" s="12"/>
    </row>
    <row r="206" spans="1:29" x14ac:dyDescent="0.35">
      <c r="B206" s="2" t="s">
        <v>346</v>
      </c>
      <c r="J206" s="2" t="s">
        <v>346</v>
      </c>
      <c r="K206" s="12"/>
      <c r="L206" s="12"/>
      <c r="M206" s="12"/>
      <c r="R206" s="2" t="s">
        <v>346</v>
      </c>
      <c r="Z206" s="2" t="s">
        <v>346</v>
      </c>
      <c r="AA206" s="12"/>
      <c r="AB206" s="12"/>
      <c r="AC206" s="12"/>
    </row>
    <row r="207" spans="1:29" x14ac:dyDescent="0.35">
      <c r="B207" s="2">
        <v>3.33</v>
      </c>
      <c r="C207">
        <v>155</v>
      </c>
      <c r="J207" s="2">
        <v>3.33</v>
      </c>
      <c r="K207" s="12">
        <v>3.3299999999999956</v>
      </c>
      <c r="L207" s="12"/>
      <c r="M207" s="12"/>
      <c r="R207" s="2">
        <v>3.33</v>
      </c>
      <c r="S207">
        <v>147</v>
      </c>
      <c r="Z207" s="2">
        <v>3.33</v>
      </c>
      <c r="AA207" s="12">
        <v>3.3299999999999952</v>
      </c>
      <c r="AB207" s="12"/>
      <c r="AC207" s="12"/>
    </row>
    <row r="208" spans="1:29" x14ac:dyDescent="0.35">
      <c r="B208" s="2">
        <v>6.67</v>
      </c>
      <c r="C208">
        <v>450</v>
      </c>
      <c r="J208" s="2">
        <v>6.67</v>
      </c>
      <c r="K208" s="12">
        <v>6.6700000000000417</v>
      </c>
      <c r="L208" s="12"/>
      <c r="M208" s="12"/>
      <c r="R208" s="2">
        <v>6.67</v>
      </c>
      <c r="S208">
        <v>380</v>
      </c>
      <c r="Z208" s="2">
        <v>6.67</v>
      </c>
      <c r="AA208" s="12">
        <v>6.6700000000000355</v>
      </c>
      <c r="AB208" s="12"/>
      <c r="AC208" s="12"/>
    </row>
    <row r="209" spans="1:29" x14ac:dyDescent="0.35">
      <c r="B209" s="2" t="s">
        <v>55</v>
      </c>
      <c r="C209">
        <v>1082</v>
      </c>
      <c r="J209" s="2" t="s">
        <v>55</v>
      </c>
      <c r="K209" s="7">
        <v>6.6336876155268216</v>
      </c>
      <c r="L209" s="7"/>
      <c r="M209" s="7"/>
      <c r="R209" s="2" t="s">
        <v>55</v>
      </c>
      <c r="S209">
        <v>1039</v>
      </c>
      <c r="Z209" s="2" t="s">
        <v>55</v>
      </c>
      <c r="AA209" s="7">
        <v>6.8566987487969362</v>
      </c>
      <c r="AB209" s="7"/>
      <c r="AC209" s="7"/>
    </row>
    <row r="213" spans="1:29" ht="20" thickBot="1" x14ac:dyDescent="0.5">
      <c r="B213" s="5" t="s">
        <v>38</v>
      </c>
      <c r="R213" s="5" t="s">
        <v>39</v>
      </c>
    </row>
    <row r="214" spans="1:29" ht="15" thickTop="1" x14ac:dyDescent="0.35">
      <c r="A214" s="4" t="s">
        <v>254</v>
      </c>
      <c r="B214" s="1" t="s">
        <v>142</v>
      </c>
      <c r="C214" s="1" t="s">
        <v>57</v>
      </c>
      <c r="D214" s="1"/>
      <c r="E214" s="1"/>
      <c r="J214" s="1" t="s">
        <v>178</v>
      </c>
      <c r="K214" s="1" t="s">
        <v>57</v>
      </c>
      <c r="L214" s="1"/>
      <c r="M214" s="1"/>
      <c r="R214" s="1" t="s">
        <v>143</v>
      </c>
      <c r="S214" s="1" t="s">
        <v>57</v>
      </c>
      <c r="T214" s="1"/>
      <c r="U214" s="1"/>
      <c r="Z214" s="1" t="s">
        <v>179</v>
      </c>
      <c r="AA214" s="1" t="s">
        <v>57</v>
      </c>
      <c r="AB214" s="1"/>
      <c r="AC214" s="1"/>
    </row>
    <row r="215" spans="1:29" x14ac:dyDescent="0.35">
      <c r="B215" s="1" t="s">
        <v>57</v>
      </c>
      <c r="C215">
        <v>2024</v>
      </c>
      <c r="J215" s="1" t="s">
        <v>57</v>
      </c>
      <c r="K215">
        <v>2024</v>
      </c>
      <c r="R215" s="1" t="s">
        <v>57</v>
      </c>
      <c r="S215">
        <v>2024</v>
      </c>
      <c r="Z215" s="1" t="s">
        <v>57</v>
      </c>
      <c r="AA215">
        <v>2024</v>
      </c>
    </row>
    <row r="216" spans="1:29" x14ac:dyDescent="0.35">
      <c r="B216" s="2" t="s">
        <v>346</v>
      </c>
      <c r="J216" s="2" t="s">
        <v>346</v>
      </c>
      <c r="K216" s="12"/>
      <c r="L216" s="12"/>
      <c r="M216" s="12"/>
      <c r="R216" s="2" t="s">
        <v>346</v>
      </c>
      <c r="Z216" s="2" t="s">
        <v>346</v>
      </c>
      <c r="AA216" s="12"/>
      <c r="AB216" s="12"/>
      <c r="AC216" s="12"/>
    </row>
    <row r="217" spans="1:29" x14ac:dyDescent="0.35">
      <c r="B217" s="2" t="s">
        <v>55</v>
      </c>
      <c r="J217" s="2" t="s">
        <v>55</v>
      </c>
      <c r="K217" s="7"/>
      <c r="L217" s="7"/>
      <c r="M217" s="7"/>
      <c r="R217" s="2" t="s">
        <v>55</v>
      </c>
      <c r="Z217" s="2" t="s">
        <v>55</v>
      </c>
      <c r="AA217" s="7"/>
      <c r="AB217" s="7"/>
      <c r="AC217" s="7"/>
    </row>
    <row r="225" spans="1:29" ht="20" thickBot="1" x14ac:dyDescent="0.5">
      <c r="B225" s="5" t="s">
        <v>40</v>
      </c>
      <c r="R225" s="5" t="s">
        <v>41</v>
      </c>
    </row>
    <row r="226" spans="1:29" ht="15" thickTop="1" x14ac:dyDescent="0.35">
      <c r="A226" s="4" t="s">
        <v>255</v>
      </c>
      <c r="B226" s="1" t="s">
        <v>144</v>
      </c>
      <c r="C226" s="1" t="s">
        <v>57</v>
      </c>
      <c r="D226" s="1"/>
      <c r="E226" s="1"/>
      <c r="J226" s="1" t="s">
        <v>180</v>
      </c>
      <c r="K226" s="1" t="s">
        <v>57</v>
      </c>
      <c r="L226" s="1"/>
      <c r="M226" s="1"/>
      <c r="R226" s="1" t="s">
        <v>145</v>
      </c>
      <c r="S226" s="1" t="s">
        <v>57</v>
      </c>
      <c r="T226" s="1"/>
      <c r="U226" s="1"/>
      <c r="Z226" s="1" t="s">
        <v>181</v>
      </c>
      <c r="AA226" s="1" t="s">
        <v>57</v>
      </c>
      <c r="AB226" s="1"/>
      <c r="AC226" s="1"/>
    </row>
    <row r="227" spans="1:29" x14ac:dyDescent="0.35">
      <c r="B227" s="1" t="s">
        <v>57</v>
      </c>
      <c r="C227">
        <v>2024</v>
      </c>
      <c r="J227" s="1" t="s">
        <v>57</v>
      </c>
      <c r="K227">
        <v>2024</v>
      </c>
      <c r="R227" s="1" t="s">
        <v>57</v>
      </c>
      <c r="S227">
        <v>2024</v>
      </c>
      <c r="Z227" s="1" t="s">
        <v>57</v>
      </c>
      <c r="AA227">
        <v>2024</v>
      </c>
    </row>
    <row r="228" spans="1:29" x14ac:dyDescent="0.35">
      <c r="B228" s="2" t="s">
        <v>346</v>
      </c>
      <c r="J228" s="2" t="s">
        <v>346</v>
      </c>
      <c r="K228" s="12"/>
      <c r="L228" s="12"/>
      <c r="M228" s="12"/>
      <c r="R228" s="2" t="s">
        <v>346</v>
      </c>
      <c r="Z228" s="2" t="s">
        <v>346</v>
      </c>
      <c r="AA228" s="12"/>
      <c r="AB228" s="12"/>
      <c r="AC228" s="12"/>
    </row>
    <row r="229" spans="1:29" x14ac:dyDescent="0.35">
      <c r="B229" s="2" t="s">
        <v>55</v>
      </c>
      <c r="J229" s="2" t="s">
        <v>55</v>
      </c>
      <c r="K229" s="7"/>
      <c r="L229" s="7"/>
      <c r="M229" s="7"/>
      <c r="R229" s="2" t="s">
        <v>55</v>
      </c>
      <c r="Z229" s="2" t="s">
        <v>55</v>
      </c>
      <c r="AA229" s="7"/>
      <c r="AB229" s="7"/>
      <c r="AC229" s="7"/>
    </row>
    <row r="237" spans="1:29" ht="20" thickBot="1" x14ac:dyDescent="0.5">
      <c r="B237" s="5" t="s">
        <v>42</v>
      </c>
      <c r="R237" s="5" t="s">
        <v>95</v>
      </c>
    </row>
    <row r="238" spans="1:29" ht="15" thickTop="1" x14ac:dyDescent="0.35">
      <c r="A238" s="4" t="s">
        <v>256</v>
      </c>
      <c r="B238" s="1" t="s">
        <v>146</v>
      </c>
      <c r="C238" s="1" t="s">
        <v>57</v>
      </c>
      <c r="D238" s="1"/>
      <c r="E238" s="1"/>
      <c r="J238" s="1" t="s">
        <v>182</v>
      </c>
      <c r="K238" s="1" t="s">
        <v>57</v>
      </c>
      <c r="L238" s="1"/>
      <c r="M238" s="1"/>
      <c r="R238" s="1" t="s">
        <v>229</v>
      </c>
      <c r="S238" s="1" t="s">
        <v>57</v>
      </c>
      <c r="T238" s="1"/>
      <c r="U238" s="1"/>
      <c r="Z238" s="1" t="s">
        <v>230</v>
      </c>
      <c r="AA238" s="1" t="s">
        <v>57</v>
      </c>
      <c r="AB238" s="1"/>
      <c r="AC238" s="1"/>
    </row>
    <row r="239" spans="1:29" x14ac:dyDescent="0.35">
      <c r="B239" s="1" t="s">
        <v>57</v>
      </c>
      <c r="C239">
        <v>2024</v>
      </c>
      <c r="J239" s="1" t="s">
        <v>57</v>
      </c>
      <c r="K239">
        <v>2024</v>
      </c>
      <c r="R239" s="1" t="s">
        <v>57</v>
      </c>
      <c r="S239">
        <v>2024</v>
      </c>
      <c r="Z239" s="1" t="s">
        <v>57</v>
      </c>
      <c r="AA239">
        <v>2024</v>
      </c>
    </row>
    <row r="240" spans="1:29" x14ac:dyDescent="0.35">
      <c r="B240" s="2" t="s">
        <v>346</v>
      </c>
      <c r="J240" s="2" t="s">
        <v>346</v>
      </c>
      <c r="K240" s="12"/>
      <c r="L240" s="12"/>
      <c r="M240" s="12"/>
      <c r="R240" s="2" t="s">
        <v>346</v>
      </c>
      <c r="Z240" s="2" t="s">
        <v>346</v>
      </c>
      <c r="AA240" s="12"/>
      <c r="AB240" s="12"/>
      <c r="AC240" s="12"/>
    </row>
    <row r="241" spans="1:29" x14ac:dyDescent="0.35">
      <c r="B241" s="2" t="s">
        <v>55</v>
      </c>
      <c r="J241" s="2" t="s">
        <v>55</v>
      </c>
      <c r="K241" s="7"/>
      <c r="L241" s="7"/>
      <c r="M241" s="7"/>
      <c r="R241" s="2" t="s">
        <v>55</v>
      </c>
      <c r="Z241" s="2" t="s">
        <v>55</v>
      </c>
      <c r="AA241" s="7"/>
      <c r="AB241" s="7"/>
      <c r="AC241" s="7"/>
    </row>
    <row r="249" spans="1:29" ht="20" thickBot="1" x14ac:dyDescent="0.5">
      <c r="B249" s="5" t="s">
        <v>189</v>
      </c>
      <c r="R249" s="5" t="s">
        <v>190</v>
      </c>
    </row>
    <row r="250" spans="1:29" ht="15" thickTop="1" x14ac:dyDescent="0.35">
      <c r="A250" s="4" t="s">
        <v>257</v>
      </c>
      <c r="B250" s="1" t="s">
        <v>231</v>
      </c>
      <c r="C250" s="1" t="s">
        <v>57</v>
      </c>
      <c r="D250" s="1"/>
      <c r="E250" s="1"/>
      <c r="J250" s="1" t="s">
        <v>232</v>
      </c>
      <c r="K250" s="1" t="s">
        <v>57</v>
      </c>
      <c r="L250" s="1"/>
      <c r="M250" s="1"/>
      <c r="R250" s="1" t="s">
        <v>233</v>
      </c>
      <c r="S250" s="1" t="s">
        <v>57</v>
      </c>
      <c r="T250" s="1"/>
      <c r="U250" s="1"/>
      <c r="Z250" s="1" t="s">
        <v>234</v>
      </c>
      <c r="AA250" s="1" t="s">
        <v>57</v>
      </c>
      <c r="AB250" s="1"/>
      <c r="AC250" s="1"/>
    </row>
    <row r="251" spans="1:29" x14ac:dyDescent="0.35">
      <c r="B251" s="1" t="s">
        <v>57</v>
      </c>
      <c r="C251">
        <v>2024</v>
      </c>
      <c r="J251" s="1" t="s">
        <v>57</v>
      </c>
      <c r="K251">
        <v>2024</v>
      </c>
      <c r="R251" s="1" t="s">
        <v>57</v>
      </c>
      <c r="S251">
        <v>2024</v>
      </c>
      <c r="Z251" s="1" t="s">
        <v>57</v>
      </c>
      <c r="AA251">
        <v>2024</v>
      </c>
    </row>
    <row r="252" spans="1:29" x14ac:dyDescent="0.35">
      <c r="B252" s="2" t="s">
        <v>346</v>
      </c>
      <c r="J252" s="2" t="s">
        <v>346</v>
      </c>
      <c r="K252" s="12"/>
      <c r="L252" s="12"/>
      <c r="M252" s="12"/>
      <c r="R252" s="2" t="s">
        <v>346</v>
      </c>
      <c r="Z252" s="2" t="s">
        <v>346</v>
      </c>
      <c r="AA252" s="12"/>
      <c r="AB252" s="12"/>
      <c r="AC252" s="12"/>
    </row>
    <row r="253" spans="1:29" x14ac:dyDescent="0.35">
      <c r="B253" s="2" t="s">
        <v>55</v>
      </c>
      <c r="J253" s="2" t="s">
        <v>55</v>
      </c>
      <c r="K253" s="7"/>
      <c r="L253" s="7"/>
      <c r="M253" s="7"/>
      <c r="R253" s="2" t="s">
        <v>55</v>
      </c>
      <c r="Z253" s="2" t="s">
        <v>55</v>
      </c>
      <c r="AA253" s="7"/>
      <c r="AB253" s="7"/>
      <c r="AC253" s="7"/>
    </row>
    <row r="261" spans="1:13" ht="20" thickBot="1" x14ac:dyDescent="0.5">
      <c r="B261" s="5" t="s">
        <v>223</v>
      </c>
    </row>
    <row r="262" spans="1:13" ht="15" thickTop="1" x14ac:dyDescent="0.35">
      <c r="A262" s="4" t="s">
        <v>258</v>
      </c>
      <c r="B262" s="1" t="s">
        <v>235</v>
      </c>
      <c r="C262" s="1" t="s">
        <v>57</v>
      </c>
      <c r="D262" s="1"/>
      <c r="E262" s="1"/>
      <c r="J262" s="1" t="s">
        <v>236</v>
      </c>
      <c r="K262" s="1" t="s">
        <v>57</v>
      </c>
      <c r="L262" s="1"/>
      <c r="M262" s="1"/>
    </row>
    <row r="263" spans="1:13" x14ac:dyDescent="0.35">
      <c r="B263" s="1" t="s">
        <v>57</v>
      </c>
      <c r="C263">
        <v>2024</v>
      </c>
      <c r="J263" s="1" t="s">
        <v>57</v>
      </c>
      <c r="K263">
        <v>2024</v>
      </c>
    </row>
    <row r="264" spans="1:13" x14ac:dyDescent="0.35">
      <c r="B264" s="2" t="s">
        <v>346</v>
      </c>
      <c r="J264" s="2" t="s">
        <v>346</v>
      </c>
      <c r="K264" s="12"/>
      <c r="L264" s="12"/>
      <c r="M264" s="12"/>
    </row>
    <row r="265" spans="1:13" x14ac:dyDescent="0.35">
      <c r="B265" s="2" t="s">
        <v>55</v>
      </c>
      <c r="J265" s="2" t="s">
        <v>55</v>
      </c>
      <c r="K265" s="7"/>
      <c r="L265" s="7"/>
      <c r="M265" s="7"/>
    </row>
    <row r="273" spans="1:89" ht="20" thickBot="1" x14ac:dyDescent="0.5">
      <c r="B273" s="5" t="s">
        <v>263</v>
      </c>
      <c r="R273" s="5" t="s">
        <v>264</v>
      </c>
      <c r="AH273" s="5" t="s">
        <v>265</v>
      </c>
      <c r="AX273" s="5" t="s">
        <v>266</v>
      </c>
      <c r="BN273" s="5" t="s">
        <v>268</v>
      </c>
      <c r="CD273" s="5" t="s">
        <v>269</v>
      </c>
    </row>
    <row r="274" spans="1:89" ht="15" thickTop="1" x14ac:dyDescent="0.35">
      <c r="A274" s="170" t="s">
        <v>383</v>
      </c>
      <c r="B274" s="1" t="s">
        <v>347</v>
      </c>
      <c r="C274" s="1" t="s">
        <v>57</v>
      </c>
      <c r="D274" s="1"/>
      <c r="E274" s="1"/>
      <c r="J274" s="1" t="s">
        <v>348</v>
      </c>
      <c r="K274" s="1" t="s">
        <v>57</v>
      </c>
      <c r="L274" s="1"/>
      <c r="M274" s="1"/>
      <c r="R274" s="1" t="s">
        <v>349</v>
      </c>
      <c r="S274" s="1" t="s">
        <v>57</v>
      </c>
      <c r="T274" s="1"/>
      <c r="U274" s="1"/>
      <c r="Z274" s="1" t="s">
        <v>350</v>
      </c>
      <c r="AA274" s="1" t="s">
        <v>57</v>
      </c>
      <c r="AB274" s="1"/>
      <c r="AC274" s="1"/>
      <c r="AH274" s="1" t="s">
        <v>351</v>
      </c>
      <c r="AI274" s="1" t="s">
        <v>57</v>
      </c>
      <c r="AJ274" s="1"/>
      <c r="AK274" s="1"/>
      <c r="AP274" s="1" t="s">
        <v>353</v>
      </c>
      <c r="AQ274" s="1" t="s">
        <v>57</v>
      </c>
      <c r="AR274" s="1"/>
      <c r="AS274" s="1"/>
      <c r="AX274" s="1" t="s">
        <v>352</v>
      </c>
      <c r="AY274" s="1" t="s">
        <v>57</v>
      </c>
      <c r="AZ274" s="1"/>
      <c r="BA274" s="1"/>
      <c r="BF274" s="1" t="s">
        <v>384</v>
      </c>
      <c r="BG274" s="1" t="s">
        <v>57</v>
      </c>
      <c r="BH274" s="1"/>
      <c r="BI274" s="1"/>
      <c r="BN274" s="1" t="s">
        <v>354</v>
      </c>
      <c r="BO274" s="1" t="s">
        <v>57</v>
      </c>
      <c r="BP274" s="1"/>
      <c r="BQ274" s="1"/>
      <c r="BV274" s="1" t="s">
        <v>356</v>
      </c>
      <c r="BW274" s="1" t="s">
        <v>57</v>
      </c>
      <c r="BX274" s="1"/>
      <c r="BY274" s="1"/>
      <c r="CD274" s="1" t="s">
        <v>355</v>
      </c>
      <c r="CE274" s="1" t="s">
        <v>57</v>
      </c>
      <c r="CF274" s="1"/>
      <c r="CG274" s="1"/>
      <c r="CJ274" s="1" t="s">
        <v>357</v>
      </c>
      <c r="CK274" s="1" t="s">
        <v>57</v>
      </c>
    </row>
    <row r="275" spans="1:89" x14ac:dyDescent="0.35">
      <c r="A275" s="170"/>
      <c r="B275" s="1" t="s">
        <v>57</v>
      </c>
      <c r="C275">
        <v>2024</v>
      </c>
      <c r="J275" s="1" t="s">
        <v>57</v>
      </c>
      <c r="K275">
        <v>2024</v>
      </c>
      <c r="R275" s="1" t="s">
        <v>57</v>
      </c>
      <c r="S275">
        <v>2024</v>
      </c>
      <c r="Z275" s="1" t="s">
        <v>57</v>
      </c>
      <c r="AA275">
        <v>2024</v>
      </c>
      <c r="AH275" s="1" t="s">
        <v>57</v>
      </c>
      <c r="AI275">
        <v>2024</v>
      </c>
      <c r="AP275" s="1" t="s">
        <v>57</v>
      </c>
      <c r="AQ275">
        <v>2024</v>
      </c>
      <c r="AX275" s="1" t="s">
        <v>57</v>
      </c>
      <c r="AY275">
        <v>2024</v>
      </c>
      <c r="BF275" s="1" t="s">
        <v>57</v>
      </c>
      <c r="BG275">
        <v>2024</v>
      </c>
      <c r="BN275" s="1" t="s">
        <v>57</v>
      </c>
      <c r="BO275">
        <v>2024</v>
      </c>
      <c r="BV275" s="1" t="s">
        <v>57</v>
      </c>
      <c r="BW275">
        <v>2024</v>
      </c>
      <c r="CD275" s="1" t="s">
        <v>57</v>
      </c>
      <c r="CE275">
        <v>2024</v>
      </c>
      <c r="CJ275" s="1" t="s">
        <v>57</v>
      </c>
      <c r="CK275">
        <v>2024</v>
      </c>
    </row>
    <row r="276" spans="1:89" x14ac:dyDescent="0.35">
      <c r="B276" s="2">
        <v>0</v>
      </c>
      <c r="C276">
        <v>33</v>
      </c>
      <c r="J276" s="2">
        <v>0</v>
      </c>
      <c r="K276" s="12">
        <v>0</v>
      </c>
      <c r="L276" s="12"/>
      <c r="M276" s="12"/>
      <c r="R276" s="2">
        <v>0</v>
      </c>
      <c r="S276">
        <v>27</v>
      </c>
      <c r="Z276" s="2">
        <v>0</v>
      </c>
      <c r="AA276" s="12">
        <v>0</v>
      </c>
      <c r="AB276" s="12"/>
      <c r="AC276" s="12"/>
      <c r="AH276" s="2">
        <v>0</v>
      </c>
      <c r="AI276">
        <v>21</v>
      </c>
      <c r="AP276" s="2">
        <v>0</v>
      </c>
      <c r="AQ276" s="12">
        <v>0</v>
      </c>
      <c r="AR276" s="12"/>
      <c r="AS276" s="12"/>
      <c r="AX276" s="2">
        <v>0</v>
      </c>
      <c r="AY276">
        <v>62</v>
      </c>
      <c r="BF276" s="2">
        <v>0</v>
      </c>
      <c r="BG276" s="12">
        <v>0</v>
      </c>
      <c r="BH276" s="12"/>
      <c r="BI276" s="12"/>
      <c r="BN276" s="2">
        <v>0</v>
      </c>
      <c r="BO276">
        <v>52</v>
      </c>
      <c r="BV276" s="2">
        <v>0</v>
      </c>
      <c r="BW276" s="12">
        <v>0</v>
      </c>
      <c r="BX276" s="12"/>
      <c r="BY276" s="12"/>
      <c r="CD276" s="2">
        <v>0</v>
      </c>
      <c r="CE276">
        <v>53</v>
      </c>
      <c r="CJ276" s="2">
        <v>0</v>
      </c>
      <c r="CK276" s="12">
        <v>0</v>
      </c>
    </row>
    <row r="277" spans="1:89" x14ac:dyDescent="0.35">
      <c r="B277" s="2">
        <v>1.1100000000000001</v>
      </c>
      <c r="C277">
        <v>43</v>
      </c>
      <c r="J277" s="2">
        <v>1.1100000000000001</v>
      </c>
      <c r="K277" s="12">
        <v>1.1099999999999997</v>
      </c>
      <c r="L277" s="12"/>
      <c r="M277" s="12"/>
      <c r="R277" s="2">
        <v>0.625</v>
      </c>
      <c r="S277">
        <v>5</v>
      </c>
      <c r="Z277" s="2">
        <v>0.625</v>
      </c>
      <c r="AA277" s="12">
        <v>0.625</v>
      </c>
      <c r="AB277" s="12"/>
      <c r="AC277" s="12"/>
      <c r="AH277" s="2">
        <v>0.625</v>
      </c>
      <c r="AI277">
        <v>8</v>
      </c>
      <c r="AP277" s="2">
        <v>0.625</v>
      </c>
      <c r="AQ277" s="12">
        <v>0.625</v>
      </c>
      <c r="AR277" s="12"/>
      <c r="AS277" s="12"/>
      <c r="AX277" s="2">
        <v>1.665</v>
      </c>
      <c r="AY277">
        <v>94</v>
      </c>
      <c r="BF277" s="2">
        <v>1.665</v>
      </c>
      <c r="BG277" s="12">
        <v>1.6650000000000007</v>
      </c>
      <c r="BH277" s="12"/>
      <c r="BI277" s="12"/>
      <c r="BN277" s="2">
        <v>2.5</v>
      </c>
      <c r="BO277">
        <v>47</v>
      </c>
      <c r="BV277" s="2">
        <v>2.5</v>
      </c>
      <c r="BW277" s="12">
        <v>2.5</v>
      </c>
      <c r="BX277" s="12"/>
      <c r="BY277" s="12"/>
      <c r="CD277" s="2">
        <v>5</v>
      </c>
      <c r="CE277">
        <v>190</v>
      </c>
      <c r="CJ277" s="2">
        <v>5</v>
      </c>
      <c r="CK277" s="12">
        <v>5</v>
      </c>
    </row>
    <row r="278" spans="1:89" x14ac:dyDescent="0.35">
      <c r="B278" s="2">
        <v>1.665</v>
      </c>
      <c r="C278">
        <v>11</v>
      </c>
      <c r="J278" s="2">
        <v>1.665</v>
      </c>
      <c r="K278" s="12">
        <v>1.6649999999999994</v>
      </c>
      <c r="L278" s="12"/>
      <c r="M278" s="12"/>
      <c r="R278" s="2">
        <v>0.83250000000000002</v>
      </c>
      <c r="S278">
        <v>2</v>
      </c>
      <c r="Z278" s="2">
        <v>0.83250000000000002</v>
      </c>
      <c r="AA278" s="12">
        <v>0.83250000000000002</v>
      </c>
      <c r="AB278" s="12"/>
      <c r="AC278" s="12"/>
      <c r="AH278" s="2">
        <v>0.83333333333333337</v>
      </c>
      <c r="AI278">
        <v>1</v>
      </c>
      <c r="AP278" s="2">
        <v>0.83333333333333337</v>
      </c>
      <c r="AQ278" s="12">
        <v>0.83333333333333337</v>
      </c>
      <c r="AR278" s="12"/>
      <c r="AS278" s="12"/>
      <c r="AX278" s="2">
        <v>3.33</v>
      </c>
      <c r="AY278">
        <v>221</v>
      </c>
      <c r="BF278" s="2">
        <v>3.33</v>
      </c>
      <c r="BG278" s="12">
        <v>3.330000000000009</v>
      </c>
      <c r="BH278" s="12"/>
      <c r="BI278" s="12"/>
      <c r="BN278" s="2">
        <v>5</v>
      </c>
      <c r="BO278">
        <v>35</v>
      </c>
      <c r="BV278" s="2">
        <v>5</v>
      </c>
      <c r="BW278" s="12">
        <v>5</v>
      </c>
      <c r="BX278" s="12"/>
      <c r="BY278" s="12"/>
      <c r="CD278" s="2">
        <v>10</v>
      </c>
      <c r="CE278">
        <v>78</v>
      </c>
      <c r="CJ278" s="2">
        <v>10</v>
      </c>
      <c r="CK278" s="12">
        <v>10</v>
      </c>
    </row>
    <row r="279" spans="1:89" x14ac:dyDescent="0.35">
      <c r="B279" s="2">
        <v>2.2200000000000002</v>
      </c>
      <c r="C279">
        <v>88</v>
      </c>
      <c r="J279" s="2">
        <v>2.2200000000000002</v>
      </c>
      <c r="K279" s="12">
        <v>2.2199999999999993</v>
      </c>
      <c r="L279" s="12"/>
      <c r="M279" s="12"/>
      <c r="R279" s="2">
        <v>0.83333333333333337</v>
      </c>
      <c r="S279">
        <v>7</v>
      </c>
      <c r="Z279" s="2">
        <v>0.83333333333333337</v>
      </c>
      <c r="AA279" s="12">
        <v>0.83333333333333326</v>
      </c>
      <c r="AB279" s="12"/>
      <c r="AC279" s="12"/>
      <c r="AH279" s="2">
        <v>1.25</v>
      </c>
      <c r="AI279">
        <v>8</v>
      </c>
      <c r="AP279" s="2">
        <v>1.25</v>
      </c>
      <c r="AQ279" s="12">
        <v>1.25</v>
      </c>
      <c r="AR279" s="12"/>
      <c r="AS279" s="12"/>
      <c r="AX279" s="2">
        <v>3.335</v>
      </c>
      <c r="AY279">
        <v>55</v>
      </c>
      <c r="BF279" s="2">
        <v>3.335</v>
      </c>
      <c r="BG279" s="12">
        <v>3.3350000000000004</v>
      </c>
      <c r="BH279" s="12"/>
      <c r="BI279" s="12"/>
      <c r="BN279" s="2">
        <v>7.5</v>
      </c>
      <c r="BO279">
        <v>28</v>
      </c>
      <c r="BV279" s="2">
        <v>7.5</v>
      </c>
      <c r="BW279" s="12">
        <v>7.5</v>
      </c>
      <c r="BX279" s="12"/>
      <c r="BY279" s="12"/>
      <c r="CD279" s="2"/>
      <c r="CE279">
        <v>54</v>
      </c>
      <c r="CJ279" s="2"/>
      <c r="CK279" s="12" t="e">
        <v>#DIV/0!</v>
      </c>
    </row>
    <row r="280" spans="1:89" x14ac:dyDescent="0.35">
      <c r="B280" s="2">
        <v>2.2233333333333332</v>
      </c>
      <c r="C280">
        <v>8</v>
      </c>
      <c r="J280" s="2">
        <v>2.2233333333333332</v>
      </c>
      <c r="K280" s="12">
        <v>2.2233333333333332</v>
      </c>
      <c r="L280" s="12"/>
      <c r="M280" s="12"/>
      <c r="R280" s="2">
        <v>1.1100000000000001</v>
      </c>
      <c r="S280">
        <v>1</v>
      </c>
      <c r="Z280" s="2">
        <v>1.1100000000000001</v>
      </c>
      <c r="AA280" s="12">
        <v>1.1100000000000001</v>
      </c>
      <c r="AB280" s="12"/>
      <c r="AC280" s="12"/>
      <c r="AH280" s="2">
        <v>1.6666666666666667</v>
      </c>
      <c r="AI280">
        <v>1</v>
      </c>
      <c r="AP280" s="2">
        <v>1.6666666666666667</v>
      </c>
      <c r="AQ280" s="12">
        <v>1.6666666666666667</v>
      </c>
      <c r="AR280" s="12"/>
      <c r="AS280" s="12"/>
      <c r="AX280" s="2">
        <v>5</v>
      </c>
      <c r="AY280">
        <v>286</v>
      </c>
      <c r="BF280" s="2">
        <v>5</v>
      </c>
      <c r="BG280" s="12">
        <v>5</v>
      </c>
      <c r="BH280" s="12"/>
      <c r="BI280" s="12"/>
      <c r="BN280" s="2">
        <v>10</v>
      </c>
      <c r="BO280">
        <v>212</v>
      </c>
      <c r="BV280" s="2">
        <v>10</v>
      </c>
      <c r="BW280" s="12">
        <v>10</v>
      </c>
      <c r="BX280" s="12"/>
      <c r="BY280" s="12"/>
      <c r="CD280" s="2">
        <v>3.33</v>
      </c>
      <c r="CE280">
        <v>131</v>
      </c>
      <c r="CJ280" s="2">
        <v>3.33</v>
      </c>
      <c r="CK280" s="12">
        <v>3.3299999999999965</v>
      </c>
    </row>
    <row r="281" spans="1:89" x14ac:dyDescent="0.35">
      <c r="B281" s="2">
        <v>3.33</v>
      </c>
      <c r="C281">
        <v>114</v>
      </c>
      <c r="J281" s="2">
        <v>3.33</v>
      </c>
      <c r="K281" s="12">
        <v>3.3299999999999987</v>
      </c>
      <c r="L281" s="12"/>
      <c r="M281" s="12"/>
      <c r="R281" s="2">
        <v>1.25</v>
      </c>
      <c r="S281">
        <v>12</v>
      </c>
      <c r="Z281" s="2">
        <v>1.25</v>
      </c>
      <c r="AA281" s="12">
        <v>1.25</v>
      </c>
      <c r="AB281" s="12"/>
      <c r="AC281" s="12"/>
      <c r="AH281" s="2">
        <v>1.875</v>
      </c>
      <c r="AI281">
        <v>8</v>
      </c>
      <c r="AP281" s="2">
        <v>1.875</v>
      </c>
      <c r="AQ281" s="12">
        <v>1.875</v>
      </c>
      <c r="AR281" s="12"/>
      <c r="AS281" s="12"/>
      <c r="AX281" s="2">
        <v>6.665</v>
      </c>
      <c r="AY281">
        <v>42</v>
      </c>
      <c r="BF281" s="2">
        <v>6.665</v>
      </c>
      <c r="BG281" s="12">
        <v>6.665</v>
      </c>
      <c r="BH281" s="12"/>
      <c r="BI281" s="12"/>
      <c r="BN281" s="2"/>
      <c r="BO281">
        <v>27</v>
      </c>
      <c r="BV281" s="2"/>
      <c r="BW281" s="12" t="e">
        <v>#DIV/0!</v>
      </c>
      <c r="BX281" s="12"/>
      <c r="BY281" s="12"/>
      <c r="CD281" s="2">
        <v>1.665</v>
      </c>
      <c r="CE281">
        <v>45</v>
      </c>
      <c r="CJ281" s="2">
        <v>1.665</v>
      </c>
      <c r="CK281" s="12">
        <v>1.6650000000000003</v>
      </c>
    </row>
    <row r="282" spans="1:89" x14ac:dyDescent="0.35">
      <c r="B282" s="2">
        <v>3.3333333333333335</v>
      </c>
      <c r="C282">
        <v>83</v>
      </c>
      <c r="J282" s="2">
        <v>3.3333333333333335</v>
      </c>
      <c r="K282" s="12">
        <v>3.3333333333333357</v>
      </c>
      <c r="L282" s="12"/>
      <c r="M282" s="12"/>
      <c r="R282" s="2">
        <v>1.4575</v>
      </c>
      <c r="S282">
        <v>5</v>
      </c>
      <c r="Z282" s="2">
        <v>1.4575</v>
      </c>
      <c r="AA282" s="12">
        <v>1.4575</v>
      </c>
      <c r="AB282" s="12"/>
      <c r="AC282" s="12"/>
      <c r="AH282" s="2">
        <v>2.0825</v>
      </c>
      <c r="AI282">
        <v>3</v>
      </c>
      <c r="AP282" s="2">
        <v>2.0825</v>
      </c>
      <c r="AQ282" s="12">
        <v>2.0825</v>
      </c>
      <c r="AR282" s="12"/>
      <c r="AS282" s="12"/>
      <c r="AX282" s="2">
        <v>6.67</v>
      </c>
      <c r="AY282">
        <v>203</v>
      </c>
      <c r="BF282" s="2">
        <v>6.67</v>
      </c>
      <c r="BG282" s="12">
        <v>6.6700000000000044</v>
      </c>
      <c r="BH282" s="12"/>
      <c r="BI282" s="12"/>
      <c r="BN282" s="2">
        <v>8.75</v>
      </c>
      <c r="BO282">
        <v>53</v>
      </c>
      <c r="BV282" s="2">
        <v>8.75</v>
      </c>
      <c r="BW282" s="12">
        <v>8.75</v>
      </c>
      <c r="BX282" s="12"/>
      <c r="BY282" s="12"/>
      <c r="CD282" s="2">
        <v>6.665</v>
      </c>
      <c r="CE282">
        <v>16</v>
      </c>
      <c r="CJ282" s="2">
        <v>6.665</v>
      </c>
      <c r="CK282" s="12">
        <v>6.6650000000000027</v>
      </c>
    </row>
    <row r="283" spans="1:89" x14ac:dyDescent="0.35">
      <c r="B283" s="2">
        <v>3.335</v>
      </c>
      <c r="C283">
        <v>5</v>
      </c>
      <c r="J283" s="2">
        <v>3.335</v>
      </c>
      <c r="K283" s="12">
        <v>3.335</v>
      </c>
      <c r="L283" s="12"/>
      <c r="M283" s="12"/>
      <c r="R283" s="2">
        <v>1.665</v>
      </c>
      <c r="S283">
        <v>8</v>
      </c>
      <c r="Z283" s="2">
        <v>1.665</v>
      </c>
      <c r="AA283" s="12">
        <v>1.6649999999999996</v>
      </c>
      <c r="AB283" s="12"/>
      <c r="AC283" s="12"/>
      <c r="AH283" s="2">
        <v>2.5</v>
      </c>
      <c r="AI283">
        <v>11</v>
      </c>
      <c r="AP283" s="2">
        <v>2.5</v>
      </c>
      <c r="AQ283" s="12">
        <v>2.5</v>
      </c>
      <c r="AR283" s="12"/>
      <c r="AS283" s="12"/>
      <c r="AX283" s="2">
        <v>8.3350000000000009</v>
      </c>
      <c r="AY283">
        <v>91</v>
      </c>
      <c r="BF283" s="2">
        <v>8.3350000000000009</v>
      </c>
      <c r="BG283" s="12">
        <v>8.3350000000000062</v>
      </c>
      <c r="BH283" s="12"/>
      <c r="BI283" s="12"/>
      <c r="BN283" s="2">
        <v>3.75</v>
      </c>
      <c r="BO283">
        <v>30</v>
      </c>
      <c r="BV283" s="2">
        <v>3.75</v>
      </c>
      <c r="BW283" s="12">
        <v>3.75</v>
      </c>
      <c r="BX283" s="12"/>
      <c r="BY283" s="12"/>
      <c r="CD283" s="2">
        <v>6.67</v>
      </c>
      <c r="CE283">
        <v>438</v>
      </c>
      <c r="CJ283" s="2">
        <v>6.67</v>
      </c>
      <c r="CK283" s="12">
        <v>6.6700000000000408</v>
      </c>
    </row>
    <row r="284" spans="1:89" x14ac:dyDescent="0.35">
      <c r="B284" s="2">
        <v>4.4433333333333334</v>
      </c>
      <c r="C284">
        <v>169</v>
      </c>
      <c r="J284" s="2">
        <v>4.4433333333333334</v>
      </c>
      <c r="K284" s="12">
        <v>4.4433333333333467</v>
      </c>
      <c r="L284" s="12"/>
      <c r="M284" s="12"/>
      <c r="R284" s="2">
        <v>1.6666666666666667</v>
      </c>
      <c r="S284">
        <v>6</v>
      </c>
      <c r="Z284" s="2">
        <v>1.6666666666666667</v>
      </c>
      <c r="AA284" s="12">
        <v>1.6666666666666667</v>
      </c>
      <c r="AB284" s="12"/>
      <c r="AC284" s="12"/>
      <c r="AH284" s="2">
        <v>2.7075</v>
      </c>
      <c r="AI284">
        <v>23</v>
      </c>
      <c r="AP284" s="2">
        <v>2.7075</v>
      </c>
      <c r="AQ284" s="12">
        <v>2.7075000000000018</v>
      </c>
      <c r="AR284" s="12"/>
      <c r="AS284" s="12"/>
      <c r="AX284" s="2">
        <v>10</v>
      </c>
      <c r="AY284">
        <v>40</v>
      </c>
      <c r="BF284" s="2">
        <v>10</v>
      </c>
      <c r="BG284" s="12">
        <v>10</v>
      </c>
      <c r="BH284" s="12"/>
      <c r="BI284" s="12"/>
      <c r="BN284" s="2">
        <v>1.665</v>
      </c>
      <c r="BO284">
        <v>10</v>
      </c>
      <c r="BV284" s="2">
        <v>1.665</v>
      </c>
      <c r="BW284" s="12">
        <v>1.6649999999999996</v>
      </c>
      <c r="BX284" s="12"/>
      <c r="BY284" s="12"/>
      <c r="CD284" s="2">
        <v>8.3350000000000009</v>
      </c>
      <c r="CE284">
        <v>107</v>
      </c>
      <c r="CJ284" s="2">
        <v>8.3350000000000009</v>
      </c>
      <c r="CK284" s="12">
        <v>8.3350000000000115</v>
      </c>
    </row>
    <row r="285" spans="1:89" x14ac:dyDescent="0.35">
      <c r="B285" s="2">
        <v>4.4466666666666663</v>
      </c>
      <c r="C285">
        <v>35</v>
      </c>
      <c r="J285" s="2">
        <v>4.4466666666666663</v>
      </c>
      <c r="K285" s="12">
        <v>4.4466666666666672</v>
      </c>
      <c r="L285" s="12"/>
      <c r="M285" s="12"/>
      <c r="R285" s="2">
        <v>1.6675</v>
      </c>
      <c r="S285">
        <v>1</v>
      </c>
      <c r="Z285" s="2">
        <v>1.6675</v>
      </c>
      <c r="AA285" s="12">
        <v>1.6675</v>
      </c>
      <c r="AB285" s="12"/>
      <c r="AC285" s="12"/>
      <c r="AH285" s="2">
        <v>2.7766666666666668</v>
      </c>
      <c r="AI285">
        <v>3</v>
      </c>
      <c r="AP285" s="2">
        <v>2.7766666666666668</v>
      </c>
      <c r="AQ285" s="12">
        <v>2.7766666666666668</v>
      </c>
      <c r="AR285" s="12"/>
      <c r="AS285" s="12"/>
      <c r="AX285" s="2"/>
      <c r="AY285">
        <v>47</v>
      </c>
      <c r="BF285" s="2"/>
      <c r="BG285" s="12" t="e">
        <v>#DIV/0!</v>
      </c>
      <c r="BH285" s="12"/>
      <c r="BI285" s="12"/>
      <c r="BN285" s="2">
        <v>4.165</v>
      </c>
      <c r="BO285">
        <v>80</v>
      </c>
      <c r="BV285" s="2">
        <v>4.165</v>
      </c>
      <c r="BW285" s="12">
        <v>4.1650000000000027</v>
      </c>
      <c r="BX285" s="12"/>
      <c r="BY285" s="12"/>
      <c r="CD285" s="2">
        <v>3.335</v>
      </c>
      <c r="CE285">
        <v>29</v>
      </c>
      <c r="CJ285" s="2">
        <v>3.335</v>
      </c>
      <c r="CK285" s="12">
        <v>3.3349999999999982</v>
      </c>
    </row>
    <row r="286" spans="1:89" x14ac:dyDescent="0.35">
      <c r="B286" s="2">
        <v>5</v>
      </c>
      <c r="C286">
        <v>41</v>
      </c>
      <c r="J286" s="2">
        <v>5</v>
      </c>
      <c r="K286" s="12">
        <v>5</v>
      </c>
      <c r="L286" s="12"/>
      <c r="M286" s="12"/>
      <c r="R286" s="2">
        <v>1.875</v>
      </c>
      <c r="S286">
        <v>6</v>
      </c>
      <c r="Z286" s="2">
        <v>1.875</v>
      </c>
      <c r="AA286" s="12">
        <v>1.875</v>
      </c>
      <c r="AB286" s="12"/>
      <c r="AC286" s="12"/>
      <c r="AH286" s="2">
        <v>3.0566666666666666</v>
      </c>
      <c r="AI286">
        <v>1</v>
      </c>
      <c r="AP286" s="2">
        <v>3.0566666666666666</v>
      </c>
      <c r="AQ286" s="12">
        <v>3.0566666666666666</v>
      </c>
      <c r="AR286" s="12"/>
      <c r="AS286" s="12"/>
      <c r="AX286" s="2" t="s">
        <v>55</v>
      </c>
      <c r="AY286">
        <v>1141</v>
      </c>
      <c r="BF286" s="2" t="s">
        <v>55</v>
      </c>
      <c r="BG286" s="7">
        <v>4.843043875685578</v>
      </c>
      <c r="BH286" s="12"/>
      <c r="BI286" s="12"/>
      <c r="BN286" s="2">
        <v>6.25</v>
      </c>
      <c r="BO286">
        <v>5</v>
      </c>
      <c r="BV286" s="2">
        <v>6.25</v>
      </c>
      <c r="BW286" s="12">
        <v>6.25</v>
      </c>
      <c r="BX286" s="12"/>
      <c r="BY286" s="12"/>
      <c r="CD286" s="2" t="s">
        <v>55</v>
      </c>
      <c r="CE286">
        <v>1141</v>
      </c>
      <c r="CJ286" s="2" t="s">
        <v>55</v>
      </c>
      <c r="CK286" s="7">
        <v>5.7569595216191587</v>
      </c>
    </row>
    <row r="287" spans="1:89" x14ac:dyDescent="0.35">
      <c r="B287" s="2">
        <v>5.5533333333333337</v>
      </c>
      <c r="C287">
        <v>13</v>
      </c>
      <c r="J287" s="2">
        <v>5.5533333333333337</v>
      </c>
      <c r="K287" s="12">
        <v>5.5533333333333328</v>
      </c>
      <c r="L287" s="12"/>
      <c r="M287" s="12"/>
      <c r="R287" s="2">
        <v>1.9433333333333334</v>
      </c>
      <c r="S287">
        <v>5</v>
      </c>
      <c r="Z287" s="2">
        <v>1.9433333333333334</v>
      </c>
      <c r="AA287" s="12">
        <v>1.9433333333333334</v>
      </c>
      <c r="AB287" s="12"/>
      <c r="AC287" s="12"/>
      <c r="AH287" s="2">
        <v>3.125</v>
      </c>
      <c r="AI287">
        <v>4</v>
      </c>
      <c r="AP287" s="2">
        <v>3.125</v>
      </c>
      <c r="AQ287" s="12">
        <v>3.125</v>
      </c>
      <c r="AR287" s="12"/>
      <c r="AS287" s="12"/>
      <c r="BH287" s="7"/>
      <c r="BI287" s="7"/>
      <c r="BN287" s="2">
        <v>5.415</v>
      </c>
      <c r="BO287">
        <v>94</v>
      </c>
      <c r="BV287" s="2">
        <v>5.415</v>
      </c>
      <c r="BW287" s="12">
        <v>5.4150000000000089</v>
      </c>
      <c r="BX287" s="12"/>
      <c r="BY287" s="12"/>
    </row>
    <row r="288" spans="1:89" x14ac:dyDescent="0.35">
      <c r="B288" s="2">
        <v>5.5566666666666675</v>
      </c>
      <c r="C288">
        <v>167</v>
      </c>
      <c r="J288" s="2">
        <v>5.5566666666666675</v>
      </c>
      <c r="K288" s="12">
        <v>5.5566666666666453</v>
      </c>
      <c r="L288" s="12"/>
      <c r="M288" s="12"/>
      <c r="R288" s="2">
        <v>2</v>
      </c>
      <c r="S288">
        <v>1</v>
      </c>
      <c r="Z288" s="2">
        <v>2</v>
      </c>
      <c r="AA288" s="12">
        <v>2</v>
      </c>
      <c r="AB288" s="12"/>
      <c r="AC288" s="12"/>
      <c r="AH288" s="2">
        <v>3.3325</v>
      </c>
      <c r="AI288">
        <v>35</v>
      </c>
      <c r="AP288" s="2">
        <v>3.3325</v>
      </c>
      <c r="AQ288" s="12">
        <v>3.3324999999999991</v>
      </c>
      <c r="AR288" s="12"/>
      <c r="AS288" s="12"/>
      <c r="BN288" s="2">
        <v>2.915</v>
      </c>
      <c r="BO288">
        <v>38</v>
      </c>
      <c r="BV288" s="2">
        <v>2.915</v>
      </c>
      <c r="BW288" s="12">
        <v>2.9150000000000027</v>
      </c>
      <c r="BX288" s="12"/>
      <c r="BY288" s="12"/>
    </row>
    <row r="289" spans="1:81" x14ac:dyDescent="0.35">
      <c r="B289" s="2">
        <v>6.665</v>
      </c>
      <c r="C289">
        <v>2</v>
      </c>
      <c r="J289" s="2">
        <v>6.665</v>
      </c>
      <c r="K289" s="12">
        <v>6.665</v>
      </c>
      <c r="L289" s="12"/>
      <c r="M289" s="12"/>
      <c r="R289" s="2">
        <v>2.0825</v>
      </c>
      <c r="S289">
        <v>30</v>
      </c>
      <c r="Z289" s="2">
        <v>2.0825</v>
      </c>
      <c r="AA289" s="12">
        <v>2.0825000000000014</v>
      </c>
      <c r="AB289" s="12"/>
      <c r="AC289" s="12"/>
      <c r="AH289" s="2">
        <v>3.3333333333333335</v>
      </c>
      <c r="AI289">
        <v>1</v>
      </c>
      <c r="AP289" s="2">
        <v>3.3333333333333335</v>
      </c>
      <c r="AQ289" s="12">
        <v>3.3333333333333335</v>
      </c>
      <c r="AR289" s="12"/>
      <c r="AS289" s="12"/>
      <c r="BN289" s="2">
        <v>6.665</v>
      </c>
      <c r="BO289">
        <v>58</v>
      </c>
      <c r="BV289" s="2">
        <v>6.665</v>
      </c>
      <c r="BW289" s="12">
        <v>6.6650000000000054</v>
      </c>
      <c r="BX289" s="12"/>
      <c r="BY289" s="12"/>
    </row>
    <row r="290" spans="1:81" ht="20" thickBot="1" x14ac:dyDescent="0.5">
      <c r="B290" s="2">
        <v>6.666666666666667</v>
      </c>
      <c r="C290">
        <v>52</v>
      </c>
      <c r="F290" s="5" t="s">
        <v>270</v>
      </c>
      <c r="J290" s="2">
        <v>6.666666666666667</v>
      </c>
      <c r="K290" s="12">
        <v>6.6666666666666696</v>
      </c>
      <c r="L290" s="12"/>
      <c r="M290" s="12"/>
      <c r="R290" s="2">
        <v>2.2200000000000002</v>
      </c>
      <c r="S290">
        <v>12</v>
      </c>
      <c r="V290" s="5" t="s">
        <v>271</v>
      </c>
      <c r="Z290" s="2">
        <v>2.2200000000000002</v>
      </c>
      <c r="AA290" s="12">
        <v>2.2199999999999998</v>
      </c>
      <c r="AB290" s="12"/>
      <c r="AC290" s="12"/>
      <c r="AH290" s="2">
        <v>3.5425</v>
      </c>
      <c r="AI290">
        <v>3</v>
      </c>
      <c r="AL290" s="5" t="s">
        <v>272</v>
      </c>
      <c r="AP290" s="2">
        <v>3.5425</v>
      </c>
      <c r="AQ290" s="12">
        <v>3.5425</v>
      </c>
      <c r="AR290" s="12"/>
      <c r="AS290" s="12"/>
      <c r="BB290" s="5" t="s">
        <v>273</v>
      </c>
      <c r="BN290" s="2">
        <v>3.33</v>
      </c>
      <c r="BO290">
        <v>7</v>
      </c>
      <c r="BR290" s="5" t="s">
        <v>274</v>
      </c>
      <c r="BV290" s="2">
        <v>3.33</v>
      </c>
      <c r="BW290" s="12">
        <v>3.3299999999999992</v>
      </c>
      <c r="BX290" s="12"/>
      <c r="BY290" s="12"/>
    </row>
    <row r="291" spans="1:81" ht="15.75" customHeight="1" thickTop="1" x14ac:dyDescent="0.35">
      <c r="A291" s="58" t="s">
        <v>385</v>
      </c>
      <c r="B291" s="2">
        <v>6.669999999999999</v>
      </c>
      <c r="C291">
        <v>80</v>
      </c>
      <c r="F291" s="1" t="s">
        <v>358</v>
      </c>
      <c r="G291" s="1" t="s">
        <v>57</v>
      </c>
      <c r="H291" s="1"/>
      <c r="I291" s="1"/>
      <c r="J291" s="2">
        <v>6.669999999999999</v>
      </c>
      <c r="K291" s="12">
        <v>6.6700000000000035</v>
      </c>
      <c r="L291" s="12"/>
      <c r="M291" s="12"/>
      <c r="N291" s="1" t="s">
        <v>360</v>
      </c>
      <c r="O291" s="1" t="s">
        <v>57</v>
      </c>
      <c r="P291" s="1"/>
      <c r="Q291" s="1"/>
      <c r="R291" s="2">
        <v>2.2233333333333332</v>
      </c>
      <c r="S291">
        <v>3</v>
      </c>
      <c r="V291" s="1" t="s">
        <v>359</v>
      </c>
      <c r="W291" s="1" t="s">
        <v>57</v>
      </c>
      <c r="X291" s="1"/>
      <c r="Y291" s="1"/>
      <c r="Z291" s="2">
        <v>2.2233333333333332</v>
      </c>
      <c r="AA291" s="12">
        <v>2.2233333333333332</v>
      </c>
      <c r="AB291" s="12"/>
      <c r="AC291" s="12"/>
      <c r="AD291" s="1" t="s">
        <v>361</v>
      </c>
      <c r="AE291" s="1" t="s">
        <v>57</v>
      </c>
      <c r="AF291" s="1"/>
      <c r="AG291" s="1"/>
      <c r="AH291" s="2">
        <v>3.61</v>
      </c>
      <c r="AI291">
        <v>6</v>
      </c>
      <c r="AL291" s="1" t="s">
        <v>362</v>
      </c>
      <c r="AM291" s="1" t="s">
        <v>57</v>
      </c>
      <c r="AN291" s="1"/>
      <c r="AO291" s="1"/>
      <c r="AP291" s="2">
        <v>3.61</v>
      </c>
      <c r="AQ291" s="12">
        <v>3.61</v>
      </c>
      <c r="AR291" s="12"/>
      <c r="AS291" s="12"/>
      <c r="AT291" s="1" t="s">
        <v>365</v>
      </c>
      <c r="AU291" s="1" t="s">
        <v>57</v>
      </c>
      <c r="AV291" s="1"/>
      <c r="AW291" s="1"/>
      <c r="BB291" s="1" t="s">
        <v>363</v>
      </c>
      <c r="BC291" s="1" t="s">
        <v>57</v>
      </c>
      <c r="BD291" s="1"/>
      <c r="BE291" s="1"/>
      <c r="BJ291" s="1" t="s">
        <v>366</v>
      </c>
      <c r="BK291" s="1" t="s">
        <v>57</v>
      </c>
      <c r="BL291" s="1"/>
      <c r="BM291" s="1"/>
      <c r="BN291" s="2">
        <v>1.25</v>
      </c>
      <c r="BO291">
        <v>46</v>
      </c>
      <c r="BR291" s="1" t="s">
        <v>364</v>
      </c>
      <c r="BS291" s="1" t="s">
        <v>57</v>
      </c>
      <c r="BT291" s="1"/>
      <c r="BU291" s="1"/>
      <c r="BV291" s="2">
        <v>1.25</v>
      </c>
      <c r="BW291" s="12">
        <v>1.25</v>
      </c>
      <c r="BX291" s="12"/>
      <c r="BY291" s="12"/>
      <c r="BZ291" s="1" t="s">
        <v>367</v>
      </c>
      <c r="CA291" s="1" t="s">
        <v>57</v>
      </c>
      <c r="CB291" s="1"/>
      <c r="CC291" s="1"/>
    </row>
    <row r="292" spans="1:81" x14ac:dyDescent="0.35">
      <c r="A292" s="58"/>
      <c r="B292" s="2">
        <v>6.67</v>
      </c>
      <c r="C292">
        <v>22</v>
      </c>
      <c r="F292" s="1" t="s">
        <v>57</v>
      </c>
      <c r="G292">
        <v>2024</v>
      </c>
      <c r="J292" s="2">
        <v>6.67</v>
      </c>
      <c r="K292" s="12">
        <v>6.669999999999999</v>
      </c>
      <c r="L292" s="12"/>
      <c r="M292" s="12"/>
      <c r="N292" s="1" t="s">
        <v>57</v>
      </c>
      <c r="O292">
        <v>2024</v>
      </c>
      <c r="R292" s="2">
        <v>2.29</v>
      </c>
      <c r="S292">
        <v>15</v>
      </c>
      <c r="V292" s="1" t="s">
        <v>57</v>
      </c>
      <c r="W292">
        <v>2024</v>
      </c>
      <c r="Z292" s="2">
        <v>2.29</v>
      </c>
      <c r="AA292" s="12">
        <v>2.2899999999999996</v>
      </c>
      <c r="AB292" s="12"/>
      <c r="AC292" s="12"/>
      <c r="AD292" s="1" t="s">
        <v>57</v>
      </c>
      <c r="AE292">
        <v>2024</v>
      </c>
      <c r="AH292" s="2">
        <v>3.75</v>
      </c>
      <c r="AI292">
        <v>5</v>
      </c>
      <c r="AL292" s="1" t="s">
        <v>57</v>
      </c>
      <c r="AM292">
        <v>2024</v>
      </c>
      <c r="AP292" s="2">
        <v>3.75</v>
      </c>
      <c r="AQ292" s="12">
        <v>3.75</v>
      </c>
      <c r="AR292" s="12"/>
      <c r="AS292" s="12"/>
      <c r="AT292" s="1" t="s">
        <v>57</v>
      </c>
      <c r="AU292">
        <v>2024</v>
      </c>
      <c r="BB292" s="1" t="s">
        <v>57</v>
      </c>
      <c r="BC292">
        <v>2024</v>
      </c>
      <c r="BJ292" s="1" t="s">
        <v>57</v>
      </c>
      <c r="BK292">
        <v>2024</v>
      </c>
      <c r="BN292" s="2">
        <v>7.085</v>
      </c>
      <c r="BO292">
        <v>110</v>
      </c>
      <c r="BR292" s="1" t="s">
        <v>57</v>
      </c>
      <c r="BS292">
        <v>2024</v>
      </c>
      <c r="BV292" s="2">
        <v>7.085</v>
      </c>
      <c r="BW292" s="12">
        <v>7.0850000000000062</v>
      </c>
      <c r="BX292" s="12"/>
      <c r="BY292" s="12"/>
      <c r="BZ292" s="1" t="s">
        <v>57</v>
      </c>
      <c r="CA292">
        <v>2024</v>
      </c>
    </row>
    <row r="293" spans="1:81" x14ac:dyDescent="0.35">
      <c r="B293" s="2">
        <v>7.7766666666666664</v>
      </c>
      <c r="C293">
        <v>13</v>
      </c>
      <c r="F293" s="2">
        <v>0</v>
      </c>
      <c r="G293">
        <v>168</v>
      </c>
      <c r="J293" s="2">
        <v>7.7766666666666664</v>
      </c>
      <c r="K293" s="12">
        <v>7.7766666666666673</v>
      </c>
      <c r="L293" s="12"/>
      <c r="M293" s="12"/>
      <c r="N293" s="2">
        <v>0</v>
      </c>
      <c r="O293" s="12">
        <v>0</v>
      </c>
      <c r="P293" s="12"/>
      <c r="Q293" s="12"/>
      <c r="R293" s="2">
        <v>2.5</v>
      </c>
      <c r="S293">
        <v>8</v>
      </c>
      <c r="V293" s="2">
        <v>0</v>
      </c>
      <c r="W293">
        <v>43</v>
      </c>
      <c r="Z293" s="2">
        <v>2.5</v>
      </c>
      <c r="AA293" s="12">
        <v>2.5</v>
      </c>
      <c r="AB293" s="12"/>
      <c r="AC293" s="12"/>
      <c r="AD293" s="2">
        <v>0</v>
      </c>
      <c r="AE293" s="12">
        <v>0</v>
      </c>
      <c r="AF293" s="12"/>
      <c r="AG293" s="12"/>
      <c r="AH293" s="2">
        <v>3.89</v>
      </c>
      <c r="AI293">
        <v>1</v>
      </c>
      <c r="AL293" s="2">
        <v>0</v>
      </c>
      <c r="AM293">
        <v>16</v>
      </c>
      <c r="AP293" s="2">
        <v>3.89</v>
      </c>
      <c r="AQ293" s="12">
        <v>3.89</v>
      </c>
      <c r="AR293" s="12"/>
      <c r="AS293" s="12"/>
      <c r="AT293" s="2">
        <v>0</v>
      </c>
      <c r="AU293" s="12">
        <v>0</v>
      </c>
      <c r="AV293" s="12"/>
      <c r="AW293" s="12"/>
      <c r="BB293" s="2">
        <v>0</v>
      </c>
      <c r="BC293">
        <v>93</v>
      </c>
      <c r="BJ293" s="2">
        <v>0</v>
      </c>
      <c r="BK293" s="12">
        <v>0</v>
      </c>
      <c r="BL293" s="12"/>
      <c r="BM293" s="12"/>
      <c r="BN293" s="2">
        <v>8.3350000000000009</v>
      </c>
      <c r="BO293">
        <v>118</v>
      </c>
      <c r="BR293" s="2">
        <v>0</v>
      </c>
      <c r="BS293">
        <v>72</v>
      </c>
      <c r="BV293" s="2">
        <v>8.3350000000000009</v>
      </c>
      <c r="BW293" s="12">
        <v>8.3350000000000133</v>
      </c>
      <c r="BX293" s="12"/>
      <c r="BY293" s="12"/>
      <c r="BZ293" s="2">
        <v>0</v>
      </c>
      <c r="CA293" s="12">
        <v>0</v>
      </c>
      <c r="CB293" s="12"/>
      <c r="CC293" s="12"/>
    </row>
    <row r="294" spans="1:81" x14ac:dyDescent="0.35">
      <c r="B294" s="2">
        <v>7.78</v>
      </c>
      <c r="C294">
        <v>28</v>
      </c>
      <c r="F294" s="2">
        <v>5</v>
      </c>
      <c r="G294">
        <v>187</v>
      </c>
      <c r="J294" s="2">
        <v>7.78</v>
      </c>
      <c r="K294" s="12">
        <v>7.78</v>
      </c>
      <c r="L294" s="12"/>
      <c r="M294" s="12"/>
      <c r="N294" s="2">
        <v>5</v>
      </c>
      <c r="O294" s="12">
        <v>5</v>
      </c>
      <c r="P294" s="12"/>
      <c r="Q294" s="12"/>
      <c r="R294" s="2">
        <v>2.7075</v>
      </c>
      <c r="S294">
        <v>31</v>
      </c>
      <c r="V294" s="2">
        <v>2.5</v>
      </c>
      <c r="W294">
        <v>126</v>
      </c>
      <c r="Z294" s="2">
        <v>2.7075</v>
      </c>
      <c r="AA294" s="12">
        <v>2.7075</v>
      </c>
      <c r="AB294" s="12"/>
      <c r="AC294" s="12"/>
      <c r="AD294" s="2">
        <v>2.5</v>
      </c>
      <c r="AE294" s="12">
        <v>2.5</v>
      </c>
      <c r="AF294" s="12"/>
      <c r="AG294" s="12"/>
      <c r="AH294" s="2">
        <v>3.9575</v>
      </c>
      <c r="AI294">
        <v>43</v>
      </c>
      <c r="AL294" s="2">
        <v>2.5</v>
      </c>
      <c r="AM294">
        <v>3</v>
      </c>
      <c r="AP294" s="2">
        <v>3.9575</v>
      </c>
      <c r="AQ294" s="12">
        <v>3.9575000000000018</v>
      </c>
      <c r="AR294" s="12"/>
      <c r="AS294" s="12"/>
      <c r="AT294" s="2">
        <v>2.5</v>
      </c>
      <c r="AU294" s="12">
        <v>2.5</v>
      </c>
      <c r="AV294" s="12"/>
      <c r="AW294" s="12"/>
      <c r="BB294" s="2">
        <v>2.5</v>
      </c>
      <c r="BC294">
        <v>26</v>
      </c>
      <c r="BJ294" s="2">
        <v>2.5</v>
      </c>
      <c r="BK294" s="12">
        <v>2.5</v>
      </c>
      <c r="BL294" s="12"/>
      <c r="BM294" s="12"/>
      <c r="BN294" s="2">
        <v>4.585</v>
      </c>
      <c r="BO294">
        <v>23</v>
      </c>
      <c r="BR294" s="2">
        <v>5</v>
      </c>
      <c r="BS294">
        <v>164</v>
      </c>
      <c r="BV294" s="2">
        <v>4.585</v>
      </c>
      <c r="BW294" s="12">
        <v>4.5849999999999973</v>
      </c>
      <c r="BX294" s="12"/>
      <c r="BY294" s="12"/>
      <c r="BZ294" s="2">
        <v>5</v>
      </c>
      <c r="CA294" s="12">
        <v>5</v>
      </c>
      <c r="CB294" s="12"/>
      <c r="CC294" s="12"/>
    </row>
    <row r="295" spans="1:81" x14ac:dyDescent="0.35">
      <c r="B295" s="2">
        <v>7.7800000000000011</v>
      </c>
      <c r="C295">
        <v>42</v>
      </c>
      <c r="F295" s="2">
        <v>10</v>
      </c>
      <c r="G295">
        <v>47</v>
      </c>
      <c r="J295" s="2">
        <v>7.7800000000000011</v>
      </c>
      <c r="K295" s="12">
        <v>7.779999999999994</v>
      </c>
      <c r="L295" s="12"/>
      <c r="M295" s="12"/>
      <c r="N295" s="2">
        <v>10</v>
      </c>
      <c r="O295" s="12">
        <v>10</v>
      </c>
      <c r="P295" s="12"/>
      <c r="Q295" s="12"/>
      <c r="R295" s="2">
        <v>2.7766666666666668</v>
      </c>
      <c r="S295">
        <v>27</v>
      </c>
      <c r="V295" s="2">
        <v>5</v>
      </c>
      <c r="W295">
        <v>218</v>
      </c>
      <c r="Z295" s="2">
        <v>2.7766666666666668</v>
      </c>
      <c r="AA295" s="12">
        <v>2.776666666666666</v>
      </c>
      <c r="AB295" s="12"/>
      <c r="AC295" s="12"/>
      <c r="AD295" s="2">
        <v>5</v>
      </c>
      <c r="AE295" s="12">
        <v>5</v>
      </c>
      <c r="AF295" s="12"/>
      <c r="AG295" s="12"/>
      <c r="AH295" s="2">
        <v>4.165</v>
      </c>
      <c r="AI295">
        <v>1</v>
      </c>
      <c r="AL295" s="2">
        <v>5</v>
      </c>
      <c r="AM295">
        <v>15</v>
      </c>
      <c r="AP295" s="2">
        <v>4.165</v>
      </c>
      <c r="AQ295" s="12">
        <v>4.165</v>
      </c>
      <c r="AR295" s="12"/>
      <c r="AS295" s="12"/>
      <c r="AT295" s="2">
        <v>5</v>
      </c>
      <c r="AU295" s="12">
        <v>5</v>
      </c>
      <c r="AV295" s="12"/>
      <c r="AW295" s="12"/>
      <c r="BB295" s="2">
        <v>5</v>
      </c>
      <c r="BC295">
        <v>17</v>
      </c>
      <c r="BJ295" s="2">
        <v>5</v>
      </c>
      <c r="BK295" s="12">
        <v>5</v>
      </c>
      <c r="BL295" s="12"/>
      <c r="BM295" s="12"/>
      <c r="BN295" s="2">
        <v>5.835</v>
      </c>
      <c r="BO295">
        <v>48</v>
      </c>
      <c r="BR295" s="2">
        <v>10</v>
      </c>
      <c r="BS295">
        <v>158</v>
      </c>
      <c r="BV295" s="2">
        <v>5.835</v>
      </c>
      <c r="BW295" s="12">
        <v>5.8350000000000009</v>
      </c>
      <c r="BX295" s="12"/>
      <c r="BY295" s="12"/>
      <c r="BZ295" s="2">
        <v>10</v>
      </c>
      <c r="CA295" s="12">
        <v>10</v>
      </c>
      <c r="CB295" s="12"/>
      <c r="CC295" s="12"/>
    </row>
    <row r="296" spans="1:81" x14ac:dyDescent="0.35">
      <c r="B296" s="2">
        <v>8.3350000000000009</v>
      </c>
      <c r="C296">
        <v>14</v>
      </c>
      <c r="F296" s="2"/>
      <c r="G296">
        <v>41</v>
      </c>
      <c r="J296" s="2">
        <v>8.3350000000000009</v>
      </c>
      <c r="K296" s="12">
        <v>8.3350000000000044</v>
      </c>
      <c r="L296" s="12"/>
      <c r="M296" s="12"/>
      <c r="N296" s="2"/>
      <c r="O296" s="12" t="e">
        <v>#DIV/0!</v>
      </c>
      <c r="P296" s="12"/>
      <c r="Q296" s="12"/>
      <c r="R296" s="2">
        <v>2.915</v>
      </c>
      <c r="S296">
        <v>41</v>
      </c>
      <c r="V296" s="2">
        <v>7.5</v>
      </c>
      <c r="W296">
        <v>208</v>
      </c>
      <c r="Z296" s="2">
        <v>2.915</v>
      </c>
      <c r="AA296" s="12">
        <v>2.9150000000000027</v>
      </c>
      <c r="AB296" s="12"/>
      <c r="AC296" s="12"/>
      <c r="AD296" s="2">
        <v>7.5</v>
      </c>
      <c r="AE296" s="12">
        <v>7.5</v>
      </c>
      <c r="AF296" s="12"/>
      <c r="AG296" s="12"/>
      <c r="AH296" s="2">
        <v>4.166666666666667</v>
      </c>
      <c r="AI296">
        <v>3</v>
      </c>
      <c r="AL296" s="2">
        <v>7.5</v>
      </c>
      <c r="AM296">
        <v>47</v>
      </c>
      <c r="AP296" s="2">
        <v>4.166666666666667</v>
      </c>
      <c r="AQ296" s="12">
        <v>4.166666666666667</v>
      </c>
      <c r="AR296" s="12"/>
      <c r="AS296" s="12"/>
      <c r="AT296" s="2">
        <v>7.5</v>
      </c>
      <c r="AU296" s="12">
        <v>7.5</v>
      </c>
      <c r="AV296" s="12"/>
      <c r="AW296" s="12"/>
      <c r="BB296" s="2">
        <v>7.5</v>
      </c>
      <c r="BC296">
        <v>38</v>
      </c>
      <c r="BJ296" s="2">
        <v>7.5</v>
      </c>
      <c r="BK296" s="12">
        <v>7.5</v>
      </c>
      <c r="BL296" s="12"/>
      <c r="BM296" s="12"/>
      <c r="BN296" s="2">
        <v>6.67</v>
      </c>
      <c r="BO296">
        <v>14</v>
      </c>
      <c r="BR296" s="2"/>
      <c r="BS296">
        <v>87</v>
      </c>
      <c r="BV296" s="2">
        <v>6.67</v>
      </c>
      <c r="BW296" s="12">
        <v>6.6700000000000008</v>
      </c>
      <c r="BX296" s="12"/>
      <c r="BY296" s="12"/>
      <c r="BZ296" s="2"/>
      <c r="CA296" s="12" t="e">
        <v>#DIV/0!</v>
      </c>
      <c r="CB296" s="12"/>
      <c r="CC296" s="12"/>
    </row>
    <row r="297" spans="1:81" x14ac:dyDescent="0.35">
      <c r="B297" s="2">
        <v>8.89</v>
      </c>
      <c r="C297">
        <v>32</v>
      </c>
      <c r="F297" s="2">
        <v>1.665</v>
      </c>
      <c r="G297">
        <v>150</v>
      </c>
      <c r="J297" s="2">
        <v>8.89</v>
      </c>
      <c r="K297" s="12">
        <v>8.8899999999999935</v>
      </c>
      <c r="L297" s="12"/>
      <c r="M297" s="12"/>
      <c r="N297" s="2">
        <v>1.665</v>
      </c>
      <c r="O297" s="12">
        <v>1.6649999999999976</v>
      </c>
      <c r="P297" s="12"/>
      <c r="Q297" s="12"/>
      <c r="R297" s="2">
        <v>2.9175</v>
      </c>
      <c r="S297">
        <v>3</v>
      </c>
      <c r="V297" s="2">
        <v>10</v>
      </c>
      <c r="W297">
        <v>41</v>
      </c>
      <c r="Z297" s="2">
        <v>2.9175</v>
      </c>
      <c r="AA297" s="12">
        <v>2.9175</v>
      </c>
      <c r="AB297" s="12"/>
      <c r="AC297" s="12"/>
      <c r="AD297" s="2">
        <v>10</v>
      </c>
      <c r="AE297" s="12">
        <v>10</v>
      </c>
      <c r="AF297" s="12"/>
      <c r="AG297" s="12"/>
      <c r="AH297" s="2">
        <v>4.1675000000000004</v>
      </c>
      <c r="AI297">
        <v>8</v>
      </c>
      <c r="AL297" s="2">
        <v>10</v>
      </c>
      <c r="AM297">
        <v>283</v>
      </c>
      <c r="AP297" s="2">
        <v>4.1675000000000004</v>
      </c>
      <c r="AQ297" s="12">
        <v>4.1675000000000004</v>
      </c>
      <c r="AR297" s="12"/>
      <c r="AS297" s="12"/>
      <c r="AT297" s="2">
        <v>10</v>
      </c>
      <c r="AU297" s="12">
        <v>10</v>
      </c>
      <c r="AV297" s="12"/>
      <c r="AW297" s="12"/>
      <c r="BB297" s="2">
        <v>10</v>
      </c>
      <c r="BC297">
        <v>79</v>
      </c>
      <c r="BJ297" s="2">
        <v>10</v>
      </c>
      <c r="BK297" s="12">
        <v>10</v>
      </c>
      <c r="BL297" s="12"/>
      <c r="BM297" s="12"/>
      <c r="BN297" s="2">
        <v>3.335</v>
      </c>
      <c r="BO297">
        <v>6</v>
      </c>
      <c r="BR297" s="2">
        <v>3.33</v>
      </c>
      <c r="BS297">
        <v>136</v>
      </c>
      <c r="BV297" s="2">
        <v>3.335</v>
      </c>
      <c r="BW297" s="12">
        <v>3.3350000000000004</v>
      </c>
      <c r="BX297" s="12"/>
      <c r="BY297" s="12"/>
      <c r="BZ297" s="2">
        <v>3.33</v>
      </c>
      <c r="CA297" s="12">
        <v>3.3299999999999961</v>
      </c>
      <c r="CB297" s="12"/>
      <c r="CC297" s="12"/>
    </row>
    <row r="298" spans="1:81" x14ac:dyDescent="0.35">
      <c r="B298" s="2">
        <v>10</v>
      </c>
      <c r="C298">
        <v>43</v>
      </c>
      <c r="F298" s="2">
        <v>3.33</v>
      </c>
      <c r="G298">
        <v>265</v>
      </c>
      <c r="J298" s="2">
        <v>10</v>
      </c>
      <c r="K298" s="12">
        <v>10</v>
      </c>
      <c r="L298" s="12"/>
      <c r="M298" s="12"/>
      <c r="N298" s="2">
        <v>3.33</v>
      </c>
      <c r="O298" s="12">
        <v>3.3300000000000143</v>
      </c>
      <c r="P298" s="12"/>
      <c r="Q298" s="12"/>
      <c r="R298" s="2">
        <v>3</v>
      </c>
      <c r="S298">
        <v>1</v>
      </c>
      <c r="V298" s="2"/>
      <c r="W298">
        <v>17</v>
      </c>
      <c r="Z298" s="2">
        <v>3</v>
      </c>
      <c r="AA298" s="12">
        <v>3</v>
      </c>
      <c r="AB298" s="12"/>
      <c r="AC298" s="12"/>
      <c r="AD298" s="2"/>
      <c r="AE298" s="12" t="e">
        <v>#DIV/0!</v>
      </c>
      <c r="AF298" s="12"/>
      <c r="AG298" s="12"/>
      <c r="AH298" s="2">
        <v>4.375</v>
      </c>
      <c r="AI298">
        <v>4</v>
      </c>
      <c r="AL298" s="2"/>
      <c r="AM298">
        <v>13</v>
      </c>
      <c r="AP298" s="2">
        <v>4.375</v>
      </c>
      <c r="AQ298" s="12">
        <v>4.375</v>
      </c>
      <c r="AR298" s="12"/>
      <c r="AS298" s="12"/>
      <c r="AT298" s="2"/>
      <c r="AU298" s="12" t="e">
        <v>#DIV/0!</v>
      </c>
      <c r="AV298" s="12"/>
      <c r="AW298" s="12"/>
      <c r="BB298" s="2"/>
      <c r="BC298">
        <v>52</v>
      </c>
      <c r="BJ298" s="2"/>
      <c r="BK298" s="12" t="e">
        <v>#DIV/0!</v>
      </c>
      <c r="BL298" s="12"/>
      <c r="BM298" s="12"/>
      <c r="BN298" s="2" t="s">
        <v>55</v>
      </c>
      <c r="BO298">
        <v>1141</v>
      </c>
      <c r="BR298" s="2">
        <v>6.665</v>
      </c>
      <c r="BS298">
        <v>50</v>
      </c>
      <c r="BV298" s="2" t="s">
        <v>55</v>
      </c>
      <c r="BW298" s="7">
        <v>6.2197621184919223</v>
      </c>
      <c r="BX298" s="7"/>
      <c r="BY298" s="7"/>
      <c r="BZ298" s="2">
        <v>6.665</v>
      </c>
      <c r="CA298" s="12">
        <v>6.6650000000000036</v>
      </c>
      <c r="CB298" s="12"/>
      <c r="CC298" s="12"/>
    </row>
    <row r="299" spans="1:81" x14ac:dyDescent="0.35">
      <c r="B299" s="2"/>
      <c r="C299">
        <v>3</v>
      </c>
      <c r="F299" s="2">
        <v>6.665</v>
      </c>
      <c r="G299">
        <v>23</v>
      </c>
      <c r="J299" s="2"/>
      <c r="K299" s="12" t="e">
        <v>#DIV/0!</v>
      </c>
      <c r="L299" s="12"/>
      <c r="M299" s="12"/>
      <c r="N299" s="2">
        <v>6.665</v>
      </c>
      <c r="O299" s="12">
        <v>6.6650000000000018</v>
      </c>
      <c r="P299" s="12"/>
      <c r="Q299" s="12"/>
      <c r="R299" s="2">
        <v>3.0533333333333332</v>
      </c>
      <c r="S299">
        <v>3</v>
      </c>
      <c r="V299" s="2">
        <v>3.75</v>
      </c>
      <c r="W299">
        <v>148</v>
      </c>
      <c r="Z299" s="2">
        <v>3.0533333333333332</v>
      </c>
      <c r="AA299" s="12">
        <v>3.0533333333333332</v>
      </c>
      <c r="AB299" s="12"/>
      <c r="AC299" s="12"/>
      <c r="AD299" s="2">
        <v>3.75</v>
      </c>
      <c r="AE299" s="12">
        <v>3.75</v>
      </c>
      <c r="AF299" s="12"/>
      <c r="AG299" s="12"/>
      <c r="AH299" s="2">
        <v>4.4433333333333334</v>
      </c>
      <c r="AI299">
        <v>8</v>
      </c>
      <c r="AL299" s="2">
        <v>7.7766666666666664</v>
      </c>
      <c r="AM299">
        <v>3</v>
      </c>
      <c r="AP299" s="2">
        <v>4.4433333333333334</v>
      </c>
      <c r="AQ299" s="12">
        <v>4.4433333333333342</v>
      </c>
      <c r="AR299" s="12"/>
      <c r="AS299" s="12"/>
      <c r="AT299" s="2">
        <v>7.7766666666666664</v>
      </c>
      <c r="AU299" s="12">
        <v>7.7766666666666664</v>
      </c>
      <c r="AV299" s="12"/>
      <c r="AW299" s="12"/>
      <c r="BB299" s="2">
        <v>2.915</v>
      </c>
      <c r="BC299">
        <v>123</v>
      </c>
      <c r="BJ299" s="2">
        <v>2.915</v>
      </c>
      <c r="BK299" s="12">
        <v>2.9150000000000045</v>
      </c>
      <c r="BL299" s="12"/>
      <c r="BM299" s="12"/>
      <c r="BR299" s="2">
        <v>1.665</v>
      </c>
      <c r="BS299">
        <v>63</v>
      </c>
      <c r="BZ299" s="2">
        <v>1.665</v>
      </c>
      <c r="CA299" s="12">
        <v>1.665000000000002</v>
      </c>
      <c r="CB299" s="12"/>
      <c r="CC299" s="12"/>
    </row>
    <row r="300" spans="1:81" x14ac:dyDescent="0.35">
      <c r="B300" s="2" t="s">
        <v>55</v>
      </c>
      <c r="C300">
        <v>1141</v>
      </c>
      <c r="F300" s="2">
        <v>6.67</v>
      </c>
      <c r="G300">
        <v>173</v>
      </c>
      <c r="J300" s="2" t="s">
        <v>55</v>
      </c>
      <c r="K300" s="7">
        <v>4.9042794376098726</v>
      </c>
      <c r="L300" s="12"/>
      <c r="M300" s="12"/>
      <c r="N300" s="2">
        <v>6.67</v>
      </c>
      <c r="O300" s="12">
        <v>6.6699999999999928</v>
      </c>
      <c r="P300" s="12"/>
      <c r="Q300" s="12"/>
      <c r="R300" s="2">
        <v>3.1225000000000001</v>
      </c>
      <c r="S300">
        <v>5</v>
      </c>
      <c r="V300" s="2">
        <v>8.75</v>
      </c>
      <c r="W300">
        <v>59</v>
      </c>
      <c r="Z300" s="2">
        <v>3.1225000000000001</v>
      </c>
      <c r="AA300" s="12">
        <v>3.1225000000000001</v>
      </c>
      <c r="AB300" s="12"/>
      <c r="AC300" s="12"/>
      <c r="AD300" s="2">
        <v>8.75</v>
      </c>
      <c r="AE300" s="12">
        <v>8.75</v>
      </c>
      <c r="AF300" s="12"/>
      <c r="AG300" s="12"/>
      <c r="AH300" s="2">
        <v>4.5824999999999996</v>
      </c>
      <c r="AI300">
        <v>71</v>
      </c>
      <c r="AL300" s="2">
        <v>5.4149999999999991</v>
      </c>
      <c r="AM300">
        <v>21</v>
      </c>
      <c r="AP300" s="2">
        <v>4.5824999999999996</v>
      </c>
      <c r="AQ300" s="12">
        <v>4.5824999999999987</v>
      </c>
      <c r="AR300" s="12"/>
      <c r="AS300" s="12"/>
      <c r="AT300" s="2">
        <v>5.4149999999999991</v>
      </c>
      <c r="AU300" s="12">
        <v>5.4149999999999965</v>
      </c>
      <c r="AV300" s="12"/>
      <c r="AW300" s="12"/>
      <c r="BB300" s="2">
        <v>1.25</v>
      </c>
      <c r="BC300">
        <v>55</v>
      </c>
      <c r="BJ300" s="2">
        <v>1.25</v>
      </c>
      <c r="BK300" s="12">
        <v>1.25</v>
      </c>
      <c r="BL300" s="12"/>
      <c r="BM300" s="12"/>
      <c r="BR300" s="2">
        <v>8.3350000000000009</v>
      </c>
      <c r="BS300">
        <v>155</v>
      </c>
      <c r="BZ300" s="2">
        <v>8.3350000000000009</v>
      </c>
      <c r="CA300" s="12">
        <v>8.3350000000000186</v>
      </c>
      <c r="CB300" s="12"/>
      <c r="CC300" s="12"/>
    </row>
    <row r="301" spans="1:81" x14ac:dyDescent="0.35">
      <c r="F301" s="2">
        <v>3.335</v>
      </c>
      <c r="G301">
        <v>43</v>
      </c>
      <c r="L301" s="12"/>
      <c r="M301" s="12"/>
      <c r="N301" s="2">
        <v>3.335</v>
      </c>
      <c r="O301" s="12">
        <v>3.3349999999999982</v>
      </c>
      <c r="P301" s="12"/>
      <c r="Q301" s="12"/>
      <c r="R301" s="2">
        <v>3.125</v>
      </c>
      <c r="S301">
        <v>2</v>
      </c>
      <c r="V301" s="2">
        <v>6.25</v>
      </c>
      <c r="W301">
        <v>242</v>
      </c>
      <c r="Z301" s="2">
        <v>3.125</v>
      </c>
      <c r="AA301" s="12">
        <v>3.125</v>
      </c>
      <c r="AB301" s="12"/>
      <c r="AC301" s="12"/>
      <c r="AD301" s="2">
        <v>6.25</v>
      </c>
      <c r="AE301" s="12">
        <v>6.25</v>
      </c>
      <c r="AF301" s="12"/>
      <c r="AG301" s="12"/>
      <c r="AH301" s="2">
        <v>4.7233333333333336</v>
      </c>
      <c r="AI301">
        <v>2</v>
      </c>
      <c r="AL301" s="2">
        <v>6.6649999999999991</v>
      </c>
      <c r="AM301">
        <v>15</v>
      </c>
      <c r="AP301" s="2">
        <v>4.7233333333333336</v>
      </c>
      <c r="AQ301" s="12">
        <v>4.7233333333333336</v>
      </c>
      <c r="AR301" s="12"/>
      <c r="AS301" s="12"/>
      <c r="AT301" s="2">
        <v>6.6649999999999991</v>
      </c>
      <c r="AU301" s="12">
        <v>6.6649999999999974</v>
      </c>
      <c r="AV301" s="12"/>
      <c r="AW301" s="12"/>
      <c r="BB301" s="2">
        <v>4.165</v>
      </c>
      <c r="BC301">
        <v>96</v>
      </c>
      <c r="BJ301" s="2">
        <v>4.165</v>
      </c>
      <c r="BK301" s="12">
        <v>4.1650000000000054</v>
      </c>
      <c r="BL301" s="12"/>
      <c r="BM301" s="12"/>
      <c r="BR301" s="2">
        <v>6.67</v>
      </c>
      <c r="BS301">
        <v>210</v>
      </c>
      <c r="BZ301" s="2">
        <v>6.67</v>
      </c>
      <c r="CA301" s="12">
        <v>6.670000000000007</v>
      </c>
      <c r="CB301" s="12"/>
      <c r="CC301" s="12"/>
    </row>
    <row r="302" spans="1:81" x14ac:dyDescent="0.35">
      <c r="F302" s="2">
        <v>8.3350000000000009</v>
      </c>
      <c r="G302">
        <v>44</v>
      </c>
      <c r="L302" s="12"/>
      <c r="M302" s="12"/>
      <c r="N302" s="2">
        <v>8.3350000000000009</v>
      </c>
      <c r="O302" s="12">
        <v>8.3349999999999973</v>
      </c>
      <c r="P302" s="12"/>
      <c r="Q302" s="12"/>
      <c r="R302" s="2">
        <v>3.33</v>
      </c>
      <c r="S302">
        <v>10</v>
      </c>
      <c r="V302" s="2">
        <v>1.25</v>
      </c>
      <c r="W302">
        <v>39</v>
      </c>
      <c r="Z302" s="2">
        <v>3.33</v>
      </c>
      <c r="AA302" s="12">
        <v>3.3299999999999992</v>
      </c>
      <c r="AB302" s="12"/>
      <c r="AC302" s="12"/>
      <c r="AD302" s="2">
        <v>1.25</v>
      </c>
      <c r="AE302" s="12">
        <v>1.25</v>
      </c>
      <c r="AF302" s="12"/>
      <c r="AG302" s="12"/>
      <c r="AH302" s="2">
        <v>4.7925000000000004</v>
      </c>
      <c r="AI302">
        <v>9</v>
      </c>
      <c r="AL302" s="2">
        <v>4.5824999999999996</v>
      </c>
      <c r="AM302">
        <v>10</v>
      </c>
      <c r="AP302" s="2">
        <v>4.7925000000000004</v>
      </c>
      <c r="AQ302" s="12">
        <v>4.7925000000000004</v>
      </c>
      <c r="AR302" s="12"/>
      <c r="AS302" s="12"/>
      <c r="AT302" s="2">
        <v>4.5824999999999996</v>
      </c>
      <c r="AU302" s="12">
        <v>4.5824999999999987</v>
      </c>
      <c r="AV302" s="12"/>
      <c r="AW302" s="12"/>
      <c r="BB302" s="2">
        <v>1.665</v>
      </c>
      <c r="BC302">
        <v>42</v>
      </c>
      <c r="BJ302" s="2">
        <v>1.665</v>
      </c>
      <c r="BK302" s="12">
        <v>1.6649999999999998</v>
      </c>
      <c r="BL302" s="12"/>
      <c r="BM302" s="12"/>
      <c r="BR302" s="2">
        <v>3.335</v>
      </c>
      <c r="BS302">
        <v>46</v>
      </c>
      <c r="BZ302" s="2">
        <v>3.335</v>
      </c>
      <c r="CA302" s="12">
        <v>3.3349999999999986</v>
      </c>
      <c r="CB302" s="12"/>
      <c r="CC302" s="12"/>
    </row>
    <row r="303" spans="1:81" x14ac:dyDescent="0.35">
      <c r="F303" s="2" t="s">
        <v>55</v>
      </c>
      <c r="G303">
        <v>1141</v>
      </c>
      <c r="L303" s="12"/>
      <c r="M303" s="12"/>
      <c r="N303" s="2" t="s">
        <v>55</v>
      </c>
      <c r="O303" s="7">
        <v>3.9586818181818093</v>
      </c>
      <c r="P303" s="12"/>
      <c r="Q303" s="12"/>
      <c r="R303" s="2">
        <v>3.3325</v>
      </c>
      <c r="S303">
        <v>14</v>
      </c>
      <c r="V303" s="2" t="s">
        <v>55</v>
      </c>
      <c r="W303">
        <v>1141</v>
      </c>
      <c r="Z303" s="2">
        <v>3.3325</v>
      </c>
      <c r="AA303" s="12">
        <v>3.3325000000000009</v>
      </c>
      <c r="AB303" s="12"/>
      <c r="AC303" s="12"/>
      <c r="AD303" s="2" t="s">
        <v>55</v>
      </c>
      <c r="AE303" s="7">
        <v>5.3447508896797151</v>
      </c>
      <c r="AF303" s="7"/>
      <c r="AG303" s="7"/>
      <c r="AH303" s="2">
        <v>5</v>
      </c>
      <c r="AI303">
        <v>12</v>
      </c>
      <c r="AL303" s="2">
        <v>3.75</v>
      </c>
      <c r="AM303">
        <v>4</v>
      </c>
      <c r="AP303" s="2">
        <v>5</v>
      </c>
      <c r="AQ303" s="12">
        <v>5</v>
      </c>
      <c r="AR303" s="12"/>
      <c r="AS303" s="12"/>
      <c r="AT303" s="2">
        <v>3.75</v>
      </c>
      <c r="AU303" s="12">
        <v>3.75</v>
      </c>
      <c r="AV303" s="12"/>
      <c r="AW303" s="12"/>
      <c r="BB303" s="2">
        <v>8.75</v>
      </c>
      <c r="BC303">
        <v>77</v>
      </c>
      <c r="BJ303" s="2">
        <v>8.75</v>
      </c>
      <c r="BK303" s="12">
        <v>8.75</v>
      </c>
      <c r="BL303" s="12"/>
      <c r="BM303" s="12"/>
      <c r="BR303" s="2" t="s">
        <v>55</v>
      </c>
      <c r="BS303">
        <v>1141</v>
      </c>
      <c r="BZ303" s="2" t="s">
        <v>55</v>
      </c>
      <c r="CA303" s="7">
        <v>5.8226375711575038</v>
      </c>
      <c r="CB303" s="12"/>
      <c r="CC303" s="12"/>
    </row>
    <row r="304" spans="1:81" x14ac:dyDescent="0.35">
      <c r="L304" s="12"/>
      <c r="M304" s="12"/>
      <c r="P304" s="7"/>
      <c r="Q304" s="7"/>
      <c r="R304" s="2">
        <v>3.3333333333333335</v>
      </c>
      <c r="S304">
        <v>10</v>
      </c>
      <c r="Z304" s="2">
        <v>3.3333333333333335</v>
      </c>
      <c r="AA304" s="12">
        <v>3.333333333333333</v>
      </c>
      <c r="AB304" s="12"/>
      <c r="AC304" s="12"/>
      <c r="AH304" s="2">
        <v>5.2074999999999996</v>
      </c>
      <c r="AI304">
        <v>73</v>
      </c>
      <c r="AL304" s="2">
        <v>3.9575</v>
      </c>
      <c r="AM304">
        <v>8</v>
      </c>
      <c r="AP304" s="2">
        <v>5.2074999999999996</v>
      </c>
      <c r="AQ304" s="12">
        <v>5.2074999999999969</v>
      </c>
      <c r="AR304" s="12"/>
      <c r="AS304" s="12"/>
      <c r="AT304" s="2">
        <v>3.9575</v>
      </c>
      <c r="AU304" s="12">
        <v>3.9575</v>
      </c>
      <c r="AV304" s="12"/>
      <c r="AW304" s="12"/>
      <c r="BB304" s="2">
        <v>5.415</v>
      </c>
      <c r="BC304">
        <v>36</v>
      </c>
      <c r="BJ304" s="2">
        <v>5.415</v>
      </c>
      <c r="BK304" s="12">
        <v>5.4149999999999991</v>
      </c>
      <c r="BL304" s="12"/>
      <c r="BM304" s="12"/>
      <c r="CB304" s="7"/>
      <c r="CC304" s="7"/>
    </row>
    <row r="305" spans="1:65" x14ac:dyDescent="0.35">
      <c r="L305" s="7"/>
      <c r="M305" s="7"/>
      <c r="R305" s="2">
        <v>3.335</v>
      </c>
      <c r="S305">
        <v>1</v>
      </c>
      <c r="Z305" s="2">
        <v>3.335</v>
      </c>
      <c r="AA305" s="12">
        <v>3.335</v>
      </c>
      <c r="AB305" s="12"/>
      <c r="AC305" s="12"/>
      <c r="AH305" s="2">
        <v>5.2766666666666664</v>
      </c>
      <c r="AI305">
        <v>3</v>
      </c>
      <c r="AL305" s="2">
        <v>8.75</v>
      </c>
      <c r="AM305">
        <v>12</v>
      </c>
      <c r="AP305" s="2">
        <v>5.2766666666666664</v>
      </c>
      <c r="AQ305" s="12">
        <v>5.2766666666666664</v>
      </c>
      <c r="AR305" s="12"/>
      <c r="AS305" s="12"/>
      <c r="AT305" s="2">
        <v>8.75</v>
      </c>
      <c r="AU305" s="12">
        <v>8.75</v>
      </c>
      <c r="AV305" s="12"/>
      <c r="AW305" s="12"/>
      <c r="BB305" s="2">
        <v>3.33</v>
      </c>
      <c r="BC305">
        <v>9</v>
      </c>
      <c r="BJ305" s="2">
        <v>3.33</v>
      </c>
      <c r="BK305" s="12">
        <v>3.3299999999999992</v>
      </c>
      <c r="BL305" s="12"/>
      <c r="BM305" s="12"/>
    </row>
    <row r="306" spans="1:65" ht="15.75" customHeight="1" x14ac:dyDescent="0.35">
      <c r="A306" s="58"/>
      <c r="R306" s="2">
        <v>3.54</v>
      </c>
      <c r="S306">
        <v>46</v>
      </c>
      <c r="Z306" s="2">
        <v>3.54</v>
      </c>
      <c r="AA306" s="12">
        <v>3.5400000000000005</v>
      </c>
      <c r="AB306" s="12"/>
      <c r="AC306" s="12"/>
      <c r="AH306" s="2">
        <v>5.4175000000000004</v>
      </c>
      <c r="AI306">
        <v>36</v>
      </c>
      <c r="AL306" s="2">
        <v>3.3333333333333335</v>
      </c>
      <c r="AM306">
        <v>3</v>
      </c>
      <c r="AP306" s="2">
        <v>5.4175000000000004</v>
      </c>
      <c r="AQ306" s="12">
        <v>5.4174999999999986</v>
      </c>
      <c r="AR306" s="12"/>
      <c r="AS306" s="12"/>
      <c r="AT306" s="2">
        <v>3.3333333333333335</v>
      </c>
      <c r="AU306" s="12">
        <v>3.3333333333333335</v>
      </c>
      <c r="AV306" s="12"/>
      <c r="AW306" s="12"/>
      <c r="BB306" s="2">
        <v>6.665</v>
      </c>
      <c r="BC306">
        <v>9</v>
      </c>
      <c r="BJ306" s="2">
        <v>6.665</v>
      </c>
      <c r="BK306" s="12">
        <v>6.665</v>
      </c>
      <c r="BL306" s="12"/>
      <c r="BM306" s="12"/>
    </row>
    <row r="307" spans="1:65" x14ac:dyDescent="0.35">
      <c r="A307" s="58"/>
      <c r="R307" s="2">
        <v>3.5425</v>
      </c>
      <c r="S307">
        <v>2</v>
      </c>
      <c r="Z307" s="2">
        <v>3.5425</v>
      </c>
      <c r="AA307" s="12">
        <v>3.5425</v>
      </c>
      <c r="AB307" s="12"/>
      <c r="AC307" s="12"/>
      <c r="AH307" s="2">
        <v>5.5566666666666675</v>
      </c>
      <c r="AI307">
        <v>3</v>
      </c>
      <c r="AL307" s="2">
        <v>9.375</v>
      </c>
      <c r="AM307">
        <v>20</v>
      </c>
      <c r="AP307" s="2">
        <v>5.5566666666666675</v>
      </c>
      <c r="AQ307" s="12">
        <v>5.5566666666666675</v>
      </c>
      <c r="AR307" s="12"/>
      <c r="AS307" s="12"/>
      <c r="AT307" s="2">
        <v>9.375</v>
      </c>
      <c r="AU307" s="12">
        <v>9.375</v>
      </c>
      <c r="AV307" s="12"/>
      <c r="AW307" s="12"/>
      <c r="BB307" s="2">
        <v>6.25</v>
      </c>
      <c r="BC307">
        <v>17</v>
      </c>
      <c r="BJ307" s="2">
        <v>6.25</v>
      </c>
      <c r="BK307" s="12">
        <v>6.25</v>
      </c>
      <c r="BL307" s="12"/>
      <c r="BM307" s="12"/>
    </row>
    <row r="308" spans="1:65" x14ac:dyDescent="0.35">
      <c r="R308" s="2">
        <v>3.61</v>
      </c>
      <c r="S308">
        <v>17</v>
      </c>
      <c r="Z308" s="2">
        <v>3.61</v>
      </c>
      <c r="AA308" s="12">
        <v>3.61</v>
      </c>
      <c r="AB308" s="12"/>
      <c r="AC308" s="12"/>
      <c r="AH308" s="2">
        <v>5.8324999999999996</v>
      </c>
      <c r="AI308">
        <v>44</v>
      </c>
      <c r="AL308" s="2">
        <v>2.29</v>
      </c>
      <c r="AM308">
        <v>2</v>
      </c>
      <c r="AP308" s="2">
        <v>5.8324999999999996</v>
      </c>
      <c r="AQ308" s="12">
        <v>5.832500000000004</v>
      </c>
      <c r="AR308" s="12"/>
      <c r="AS308" s="12"/>
      <c r="AT308" s="2">
        <v>2.29</v>
      </c>
      <c r="AU308" s="12">
        <v>2.29</v>
      </c>
      <c r="AV308" s="12"/>
      <c r="AW308" s="12"/>
      <c r="BB308" s="2">
        <v>3.75</v>
      </c>
      <c r="BC308">
        <v>8</v>
      </c>
      <c r="BJ308" s="2">
        <v>3.75</v>
      </c>
      <c r="BK308" s="12">
        <v>3.75</v>
      </c>
      <c r="BL308" s="12"/>
      <c r="BM308" s="12"/>
    </row>
    <row r="309" spans="1:65" x14ac:dyDescent="0.35">
      <c r="R309" s="2">
        <v>3.7475000000000001</v>
      </c>
      <c r="S309">
        <v>26</v>
      </c>
      <c r="Z309" s="2">
        <v>3.7475000000000001</v>
      </c>
      <c r="AA309" s="12">
        <v>3.7475000000000014</v>
      </c>
      <c r="AB309" s="12"/>
      <c r="AC309" s="12"/>
      <c r="AH309" s="2">
        <v>5.833333333333333</v>
      </c>
      <c r="AI309">
        <v>2</v>
      </c>
      <c r="AL309" s="2">
        <v>7.7074999999999996</v>
      </c>
      <c r="AM309">
        <v>2</v>
      </c>
      <c r="AP309" s="2">
        <v>5.833333333333333</v>
      </c>
      <c r="AQ309" s="12">
        <v>5.833333333333333</v>
      </c>
      <c r="AR309" s="12"/>
      <c r="AS309" s="12"/>
      <c r="AT309" s="2">
        <v>7.7074999999999996</v>
      </c>
      <c r="AU309" s="12">
        <v>7.7074999999999996</v>
      </c>
      <c r="AV309" s="12"/>
      <c r="AW309" s="12"/>
      <c r="BB309" s="2">
        <v>5.835</v>
      </c>
      <c r="BC309">
        <v>115</v>
      </c>
      <c r="BJ309" s="2">
        <v>5.835</v>
      </c>
      <c r="BK309" s="12">
        <v>5.8350000000000017</v>
      </c>
      <c r="BL309" s="12"/>
      <c r="BM309" s="12"/>
    </row>
    <row r="310" spans="1:65" x14ac:dyDescent="0.35">
      <c r="R310" s="2">
        <v>3.75</v>
      </c>
      <c r="S310">
        <v>29</v>
      </c>
      <c r="Z310" s="2">
        <v>3.75</v>
      </c>
      <c r="AA310" s="12">
        <v>3.75</v>
      </c>
      <c r="AB310" s="12"/>
      <c r="AC310" s="12"/>
      <c r="AH310" s="2">
        <v>6.0425000000000004</v>
      </c>
      <c r="AI310">
        <v>88</v>
      </c>
      <c r="AL310" s="2">
        <v>4.165</v>
      </c>
      <c r="AM310">
        <v>15</v>
      </c>
      <c r="AP310" s="2">
        <v>6.0425000000000004</v>
      </c>
      <c r="AQ310" s="12">
        <v>6.0425000000000075</v>
      </c>
      <c r="AR310" s="12"/>
      <c r="AS310" s="12"/>
      <c r="AT310" s="2">
        <v>4.165</v>
      </c>
      <c r="AU310" s="12">
        <v>4.165</v>
      </c>
      <c r="AV310" s="12"/>
      <c r="AW310" s="12"/>
      <c r="BB310" s="2">
        <v>4.585</v>
      </c>
      <c r="BC310">
        <v>71</v>
      </c>
      <c r="BJ310" s="2">
        <v>4.585</v>
      </c>
      <c r="BK310" s="12">
        <v>4.5849999999999973</v>
      </c>
      <c r="BL310" s="12"/>
      <c r="BM310" s="12"/>
    </row>
    <row r="311" spans="1:65" x14ac:dyDescent="0.35">
      <c r="R311" s="2">
        <v>3.8866666666666667</v>
      </c>
      <c r="S311">
        <v>15</v>
      </c>
      <c r="Z311" s="2">
        <v>3.8866666666666667</v>
      </c>
      <c r="AA311" s="12">
        <v>3.8866666666666685</v>
      </c>
      <c r="AB311" s="12"/>
      <c r="AC311" s="12"/>
      <c r="AH311" s="2">
        <v>6.1099999999999994</v>
      </c>
      <c r="AI311">
        <v>1</v>
      </c>
      <c r="AL311" s="2">
        <v>5.8324999999999996</v>
      </c>
      <c r="AM311">
        <v>12</v>
      </c>
      <c r="AP311" s="2">
        <v>6.1099999999999994</v>
      </c>
      <c r="AQ311" s="12">
        <v>6.1099999999999994</v>
      </c>
      <c r="AR311" s="12"/>
      <c r="AS311" s="12"/>
      <c r="AT311" s="2">
        <v>5.8324999999999996</v>
      </c>
      <c r="AU311" s="12">
        <v>5.8324999999999987</v>
      </c>
      <c r="AV311" s="12"/>
      <c r="AW311" s="12"/>
      <c r="BB311" s="2">
        <v>7.085</v>
      </c>
      <c r="BC311">
        <v>140</v>
      </c>
      <c r="BJ311" s="2">
        <v>7.085</v>
      </c>
      <c r="BK311" s="12">
        <v>7.0850000000000124</v>
      </c>
      <c r="BL311" s="12"/>
      <c r="BM311" s="12"/>
    </row>
    <row r="312" spans="1:65" x14ac:dyDescent="0.35">
      <c r="R312" s="2">
        <v>3.89</v>
      </c>
      <c r="S312">
        <v>3</v>
      </c>
      <c r="Z312" s="2">
        <v>3.89</v>
      </c>
      <c r="AA312" s="12">
        <v>3.89</v>
      </c>
      <c r="AB312" s="12"/>
      <c r="AC312" s="12"/>
      <c r="AH312" s="2">
        <v>6.25</v>
      </c>
      <c r="AI312">
        <v>5</v>
      </c>
      <c r="AL312" s="2">
        <v>6.9433333333333325</v>
      </c>
      <c r="AM312">
        <v>3</v>
      </c>
      <c r="AP312" s="2">
        <v>6.25</v>
      </c>
      <c r="AQ312" s="12">
        <v>6.25</v>
      </c>
      <c r="AR312" s="12"/>
      <c r="AS312" s="12"/>
      <c r="AT312" s="2">
        <v>6.9433333333333325</v>
      </c>
      <c r="AU312" s="12">
        <v>6.9433333333333325</v>
      </c>
      <c r="AV312" s="12"/>
      <c r="AW312" s="12"/>
      <c r="BB312" s="2">
        <v>8.3350000000000009</v>
      </c>
      <c r="BC312">
        <v>18</v>
      </c>
      <c r="BJ312" s="2">
        <v>8.3350000000000009</v>
      </c>
      <c r="BK312" s="12">
        <v>8.3350000000000044</v>
      </c>
      <c r="BL312" s="12"/>
      <c r="BM312" s="12"/>
    </row>
    <row r="313" spans="1:65" x14ac:dyDescent="0.35">
      <c r="R313" s="2">
        <v>3.9575</v>
      </c>
      <c r="S313">
        <v>2</v>
      </c>
      <c r="Z313" s="2">
        <v>3.9575</v>
      </c>
      <c r="AA313" s="12">
        <v>3.9575</v>
      </c>
      <c r="AB313" s="12"/>
      <c r="AC313" s="12"/>
      <c r="AH313" s="2">
        <v>6.3900000000000006</v>
      </c>
      <c r="AI313">
        <v>3</v>
      </c>
      <c r="AL313" s="2">
        <v>8.3324999999999996</v>
      </c>
      <c r="AM313">
        <v>29</v>
      </c>
      <c r="AP313" s="2">
        <v>6.3900000000000006</v>
      </c>
      <c r="AQ313" s="12">
        <v>6.3900000000000006</v>
      </c>
      <c r="AR313" s="12"/>
      <c r="AS313" s="12"/>
      <c r="AT313" s="2">
        <v>8.3324999999999996</v>
      </c>
      <c r="AU313" s="12">
        <v>8.3325000000000031</v>
      </c>
      <c r="AV313" s="12"/>
      <c r="AW313" s="12"/>
      <c r="BB313" s="2">
        <v>6.67</v>
      </c>
      <c r="BC313">
        <v>11</v>
      </c>
      <c r="BJ313" s="2">
        <v>6.67</v>
      </c>
      <c r="BK313" s="12">
        <v>6.6700000000000008</v>
      </c>
      <c r="BL313" s="12"/>
      <c r="BM313" s="12"/>
    </row>
    <row r="314" spans="1:65" x14ac:dyDescent="0.35">
      <c r="R314" s="2">
        <v>3.96</v>
      </c>
      <c r="S314">
        <v>2</v>
      </c>
      <c r="Z314" s="2">
        <v>3.96</v>
      </c>
      <c r="AA314" s="12">
        <v>3.96</v>
      </c>
      <c r="AB314" s="12"/>
      <c r="AC314" s="12"/>
      <c r="AH314" s="2">
        <v>6.4574999999999996</v>
      </c>
      <c r="AI314">
        <v>26</v>
      </c>
      <c r="AL314" s="2">
        <v>1.9433333333333334</v>
      </c>
      <c r="AM314">
        <v>3</v>
      </c>
      <c r="AP314" s="2">
        <v>6.4574999999999996</v>
      </c>
      <c r="AQ314" s="12">
        <v>6.4575000000000005</v>
      </c>
      <c r="AR314" s="12"/>
      <c r="AS314" s="12"/>
      <c r="AT314" s="2">
        <v>1.9433333333333334</v>
      </c>
      <c r="AU314" s="12">
        <v>1.9433333333333334</v>
      </c>
      <c r="AV314" s="12"/>
      <c r="AW314" s="12"/>
      <c r="BB314" s="2">
        <v>3.335</v>
      </c>
      <c r="BC314">
        <v>9</v>
      </c>
      <c r="BJ314" s="2">
        <v>3.335</v>
      </c>
      <c r="BK314" s="12">
        <v>3.3350000000000004</v>
      </c>
      <c r="BL314" s="7"/>
      <c r="BM314" s="7"/>
    </row>
    <row r="315" spans="1:65" x14ac:dyDescent="0.35">
      <c r="R315" s="2">
        <v>4.165</v>
      </c>
      <c r="S315">
        <v>13</v>
      </c>
      <c r="Z315" s="2">
        <v>4.165</v>
      </c>
      <c r="AA315" s="12">
        <v>4.165</v>
      </c>
      <c r="AB315" s="12"/>
      <c r="AC315" s="12"/>
      <c r="AH315" s="2">
        <v>6.666666666666667</v>
      </c>
      <c r="AI315">
        <v>4</v>
      </c>
      <c r="AL315" s="2">
        <v>1.1100000000000001</v>
      </c>
      <c r="AM315">
        <v>1</v>
      </c>
      <c r="AP315" s="2">
        <v>6.666666666666667</v>
      </c>
      <c r="AQ315" s="12">
        <v>6.666666666666667</v>
      </c>
      <c r="AR315" s="12"/>
      <c r="AS315" s="12"/>
      <c r="AT315" s="2">
        <v>1.1100000000000001</v>
      </c>
      <c r="AU315" s="12">
        <v>1.1100000000000001</v>
      </c>
      <c r="AV315" s="12"/>
      <c r="AW315" s="12"/>
      <c r="BB315" s="2" t="s">
        <v>55</v>
      </c>
      <c r="BC315">
        <v>1141</v>
      </c>
      <c r="BJ315" s="2" t="s">
        <v>55</v>
      </c>
      <c r="BK315" s="7">
        <v>5.0127043158861362</v>
      </c>
    </row>
    <row r="316" spans="1:65" x14ac:dyDescent="0.35">
      <c r="R316" s="2">
        <v>4.1675000000000004</v>
      </c>
      <c r="S316">
        <v>4</v>
      </c>
      <c r="Z316" s="2">
        <v>4.1675000000000004</v>
      </c>
      <c r="AA316" s="12">
        <v>4.1675000000000004</v>
      </c>
      <c r="AB316" s="12"/>
      <c r="AC316" s="12"/>
      <c r="AH316" s="2">
        <v>6.6675000000000004</v>
      </c>
      <c r="AI316">
        <v>139</v>
      </c>
      <c r="AL316" s="2">
        <v>4.79</v>
      </c>
      <c r="AM316">
        <v>7</v>
      </c>
      <c r="AP316" s="2">
        <v>6.6675000000000004</v>
      </c>
      <c r="AQ316" s="12">
        <v>6.667500000000012</v>
      </c>
      <c r="AR316" s="12"/>
      <c r="AS316" s="12"/>
      <c r="AT316" s="2">
        <v>4.79</v>
      </c>
      <c r="AU316" s="12">
        <v>4.79</v>
      </c>
      <c r="AV316" s="12"/>
      <c r="AW316" s="12"/>
    </row>
    <row r="317" spans="1:65" x14ac:dyDescent="0.35">
      <c r="R317" s="2">
        <v>4.3725000000000005</v>
      </c>
      <c r="S317">
        <v>37</v>
      </c>
      <c r="Z317" s="2">
        <v>4.3725000000000005</v>
      </c>
      <c r="AA317" s="12">
        <v>4.3725000000000014</v>
      </c>
      <c r="AB317" s="12"/>
      <c r="AC317" s="12"/>
      <c r="AH317" s="2">
        <v>6.875</v>
      </c>
      <c r="AI317">
        <v>11</v>
      </c>
      <c r="AL317" s="2">
        <v>2.915</v>
      </c>
      <c r="AM317">
        <v>8</v>
      </c>
      <c r="AP317" s="2">
        <v>6.875</v>
      </c>
      <c r="AQ317" s="12">
        <v>6.875</v>
      </c>
      <c r="AR317" s="12"/>
      <c r="AS317" s="12"/>
      <c r="AT317" s="2">
        <v>2.915</v>
      </c>
      <c r="AU317" s="12">
        <v>2.9149999999999996</v>
      </c>
      <c r="AV317" s="12"/>
      <c r="AW317" s="12"/>
    </row>
    <row r="318" spans="1:65" x14ac:dyDescent="0.35">
      <c r="R318" s="2">
        <v>4.375</v>
      </c>
      <c r="S318">
        <v>45</v>
      </c>
      <c r="Z318" s="2">
        <v>4.375</v>
      </c>
      <c r="AA318" s="12">
        <v>4.375</v>
      </c>
      <c r="AB318" s="12"/>
      <c r="AC318" s="12"/>
      <c r="AH318" s="2">
        <v>7.0824999999999996</v>
      </c>
      <c r="AI318">
        <v>8</v>
      </c>
      <c r="AL318" s="2">
        <v>3.3325</v>
      </c>
      <c r="AM318">
        <v>9</v>
      </c>
      <c r="AP318" s="2">
        <v>7.0824999999999996</v>
      </c>
      <c r="AQ318" s="12">
        <v>7.0824999999999978</v>
      </c>
      <c r="AR318" s="12"/>
      <c r="AS318" s="12"/>
      <c r="AT318" s="2">
        <v>3.3325</v>
      </c>
      <c r="AU318" s="12">
        <v>3.3325</v>
      </c>
      <c r="AV318" s="12"/>
      <c r="AW318" s="12"/>
    </row>
    <row r="319" spans="1:65" x14ac:dyDescent="0.35">
      <c r="R319" s="2">
        <v>4.4433333333333334</v>
      </c>
      <c r="S319">
        <v>14</v>
      </c>
      <c r="Z319" s="2">
        <v>4.4433333333333334</v>
      </c>
      <c r="AA319" s="12">
        <v>4.4433333333333342</v>
      </c>
      <c r="AB319" s="12"/>
      <c r="AC319" s="12"/>
      <c r="AH319" s="2">
        <v>7.085</v>
      </c>
      <c r="AI319">
        <v>3</v>
      </c>
      <c r="AL319" s="2">
        <v>7.0824999999999996</v>
      </c>
      <c r="AM319">
        <v>3</v>
      </c>
      <c r="AP319" s="2">
        <v>7.085</v>
      </c>
      <c r="AQ319" s="12">
        <v>7.085</v>
      </c>
      <c r="AR319" s="12"/>
      <c r="AS319" s="12"/>
      <c r="AT319" s="2">
        <v>7.0824999999999996</v>
      </c>
      <c r="AU319" s="12">
        <v>7.0824999999999996</v>
      </c>
      <c r="AV319" s="12"/>
      <c r="AW319" s="12"/>
    </row>
    <row r="320" spans="1:65" x14ac:dyDescent="0.35">
      <c r="R320" s="2">
        <v>4.5824999999999996</v>
      </c>
      <c r="S320">
        <v>30</v>
      </c>
      <c r="Z320" s="2">
        <v>4.5824999999999996</v>
      </c>
      <c r="AA320" s="12">
        <v>4.5824999999999978</v>
      </c>
      <c r="AB320" s="12"/>
      <c r="AC320" s="12"/>
      <c r="AH320" s="2">
        <v>7.2233333333333336</v>
      </c>
      <c r="AI320">
        <v>5</v>
      </c>
      <c r="AL320" s="2">
        <v>1.25</v>
      </c>
      <c r="AM320">
        <v>2</v>
      </c>
      <c r="AP320" s="2">
        <v>7.2233333333333336</v>
      </c>
      <c r="AQ320" s="12">
        <v>7.2233333333333336</v>
      </c>
      <c r="AR320" s="12"/>
      <c r="AS320" s="12"/>
      <c r="AT320" s="2">
        <v>1.25</v>
      </c>
      <c r="AU320" s="12">
        <v>1.25</v>
      </c>
      <c r="AV320" s="12"/>
      <c r="AW320" s="12"/>
    </row>
    <row r="321" spans="1:49" x14ac:dyDescent="0.35">
      <c r="A321" s="58"/>
      <c r="R321" s="2">
        <v>4.585</v>
      </c>
      <c r="S321">
        <v>6</v>
      </c>
      <c r="Z321" s="2">
        <v>4.585</v>
      </c>
      <c r="AA321" s="12">
        <v>4.585</v>
      </c>
      <c r="AB321" s="12"/>
      <c r="AC321" s="12"/>
      <c r="AH321" s="2">
        <v>7.2925000000000004</v>
      </c>
      <c r="AI321">
        <v>115</v>
      </c>
      <c r="AL321" s="2">
        <v>5.2074999999999996</v>
      </c>
      <c r="AM321">
        <v>5</v>
      </c>
      <c r="AP321" s="2">
        <v>7.2925000000000004</v>
      </c>
      <c r="AQ321" s="12">
        <v>7.2925000000000111</v>
      </c>
      <c r="AR321" s="12"/>
      <c r="AS321" s="12"/>
      <c r="AT321" s="2">
        <v>5.2074999999999996</v>
      </c>
      <c r="AU321" s="12">
        <v>5.2074999999999996</v>
      </c>
      <c r="AV321" s="12"/>
      <c r="AW321" s="12"/>
    </row>
    <row r="322" spans="1:49" x14ac:dyDescent="0.35">
      <c r="A322" s="58"/>
      <c r="R322" s="2">
        <v>4.665</v>
      </c>
      <c r="S322">
        <v>1</v>
      </c>
      <c r="Z322" s="2">
        <v>4.665</v>
      </c>
      <c r="AA322" s="12">
        <v>4.665</v>
      </c>
      <c r="AB322" s="12"/>
      <c r="AC322" s="12"/>
      <c r="AH322" s="2">
        <v>7.5</v>
      </c>
      <c r="AI322">
        <v>26</v>
      </c>
      <c r="AL322" s="2">
        <v>5.5533333333333337</v>
      </c>
      <c r="AM322">
        <v>1</v>
      </c>
      <c r="AP322" s="2">
        <v>7.5</v>
      </c>
      <c r="AQ322" s="12">
        <v>7.5</v>
      </c>
      <c r="AR322" s="12"/>
      <c r="AS322" s="12"/>
      <c r="AT322" s="2">
        <v>5.5533333333333337</v>
      </c>
      <c r="AU322" s="12">
        <v>5.5533333333333337</v>
      </c>
      <c r="AV322" s="12"/>
      <c r="AW322" s="12"/>
    </row>
    <row r="323" spans="1:49" x14ac:dyDescent="0.35">
      <c r="R323" s="2">
        <v>4.72</v>
      </c>
      <c r="S323">
        <v>14</v>
      </c>
      <c r="Z323" s="2">
        <v>4.72</v>
      </c>
      <c r="AA323" s="12">
        <v>4.72</v>
      </c>
      <c r="AB323" s="12"/>
      <c r="AC323" s="12"/>
      <c r="AH323" s="2">
        <v>7.7074999999999996</v>
      </c>
      <c r="AI323">
        <v>1</v>
      </c>
      <c r="AL323" s="2">
        <v>6.4574999999999996</v>
      </c>
      <c r="AM323">
        <v>3</v>
      </c>
      <c r="AP323" s="2">
        <v>7.7074999999999996</v>
      </c>
      <c r="AQ323" s="12">
        <v>7.7074999999999996</v>
      </c>
      <c r="AR323" s="12"/>
      <c r="AS323" s="12"/>
      <c r="AT323" s="2">
        <v>6.4574999999999996</v>
      </c>
      <c r="AU323" s="12">
        <v>6.4574999999999996</v>
      </c>
      <c r="AV323" s="12"/>
      <c r="AW323" s="12"/>
    </row>
    <row r="324" spans="1:49" x14ac:dyDescent="0.35">
      <c r="R324" s="2">
        <v>4.7233333333333336</v>
      </c>
      <c r="S324">
        <v>6</v>
      </c>
      <c r="Z324" s="2">
        <v>4.7233333333333336</v>
      </c>
      <c r="AA324" s="12">
        <v>4.7233333333333336</v>
      </c>
      <c r="AB324" s="12"/>
      <c r="AC324" s="12"/>
      <c r="AH324" s="2">
        <v>7.9175000000000004</v>
      </c>
      <c r="AI324">
        <v>56</v>
      </c>
      <c r="AL324" s="2">
        <v>6.665</v>
      </c>
      <c r="AM324">
        <v>1</v>
      </c>
      <c r="AP324" s="2">
        <v>7.9175000000000004</v>
      </c>
      <c r="AQ324" s="12">
        <v>7.9175000000000058</v>
      </c>
      <c r="AR324" s="12"/>
      <c r="AS324" s="12"/>
      <c r="AT324" s="2">
        <v>6.665</v>
      </c>
      <c r="AU324" s="12">
        <v>6.665</v>
      </c>
      <c r="AV324" s="12"/>
      <c r="AW324" s="12"/>
    </row>
    <row r="325" spans="1:49" x14ac:dyDescent="0.35">
      <c r="R325" s="2">
        <v>4.79</v>
      </c>
      <c r="S325">
        <v>1</v>
      </c>
      <c r="Z325" s="2">
        <v>4.79</v>
      </c>
      <c r="AA325" s="12">
        <v>4.79</v>
      </c>
      <c r="AB325" s="12"/>
      <c r="AC325" s="12"/>
      <c r="AH325" s="2">
        <v>8.0566666666666666</v>
      </c>
      <c r="AI325">
        <v>1</v>
      </c>
      <c r="AL325" s="2">
        <v>5.625</v>
      </c>
      <c r="AM325">
        <v>14</v>
      </c>
      <c r="AP325" s="2">
        <v>8.0566666666666666</v>
      </c>
      <c r="AQ325" s="12">
        <v>8.0566666666666666</v>
      </c>
      <c r="AR325" s="12"/>
      <c r="AS325" s="12"/>
      <c r="AT325" s="2">
        <v>5.625</v>
      </c>
      <c r="AU325" s="12">
        <v>5.625</v>
      </c>
      <c r="AV325" s="12"/>
      <c r="AW325" s="12"/>
    </row>
    <row r="326" spans="1:49" x14ac:dyDescent="0.35">
      <c r="R326" s="2">
        <v>4.7925000000000004</v>
      </c>
      <c r="S326">
        <v>2</v>
      </c>
      <c r="Z326" s="2">
        <v>4.7925000000000004</v>
      </c>
      <c r="AA326" s="12">
        <v>4.7925000000000004</v>
      </c>
      <c r="AB326" s="12"/>
      <c r="AC326" s="12"/>
      <c r="AH326" s="2">
        <v>8.125</v>
      </c>
      <c r="AI326">
        <v>37</v>
      </c>
      <c r="AL326" s="2">
        <v>3.54</v>
      </c>
      <c r="AM326">
        <v>1</v>
      </c>
      <c r="AP326" s="2">
        <v>8.125</v>
      </c>
      <c r="AQ326" s="12">
        <v>8.125</v>
      </c>
      <c r="AR326" s="12"/>
      <c r="AS326" s="12"/>
      <c r="AT326" s="2">
        <v>3.54</v>
      </c>
      <c r="AU326" s="12">
        <v>3.54</v>
      </c>
      <c r="AV326" s="12"/>
      <c r="AW326" s="12"/>
    </row>
    <row r="327" spans="1:49" x14ac:dyDescent="0.35">
      <c r="R327" s="2">
        <v>4.9975000000000005</v>
      </c>
      <c r="S327">
        <v>1</v>
      </c>
      <c r="Z327" s="2">
        <v>4.9975000000000005</v>
      </c>
      <c r="AA327" s="12">
        <v>4.9975000000000005</v>
      </c>
      <c r="AB327" s="12"/>
      <c r="AC327" s="12"/>
      <c r="AH327" s="2">
        <v>8.3333333333333339</v>
      </c>
      <c r="AI327">
        <v>2</v>
      </c>
      <c r="AL327" s="2">
        <v>4.4433333333333334</v>
      </c>
      <c r="AM327">
        <v>3</v>
      </c>
      <c r="AP327" s="2">
        <v>8.3333333333333339</v>
      </c>
      <c r="AQ327" s="12">
        <v>8.3333333333333339</v>
      </c>
      <c r="AR327" s="12"/>
      <c r="AS327" s="12"/>
      <c r="AT327" s="2">
        <v>4.4433333333333334</v>
      </c>
      <c r="AU327" s="12">
        <v>4.4433333333333334</v>
      </c>
      <c r="AV327" s="12"/>
      <c r="AW327" s="12"/>
    </row>
    <row r="328" spans="1:49" x14ac:dyDescent="0.35">
      <c r="R328" s="2">
        <v>5</v>
      </c>
      <c r="S328">
        <v>22</v>
      </c>
      <c r="Z328" s="2">
        <v>5</v>
      </c>
      <c r="AA328" s="12">
        <v>5</v>
      </c>
      <c r="AB328" s="12"/>
      <c r="AC328" s="12"/>
      <c r="AH328" s="2">
        <v>8.5425000000000004</v>
      </c>
      <c r="AI328">
        <v>13</v>
      </c>
      <c r="AL328" s="2">
        <v>6.1099999999999994</v>
      </c>
      <c r="AM328">
        <v>3</v>
      </c>
      <c r="AP328" s="2">
        <v>8.5425000000000004</v>
      </c>
      <c r="AQ328" s="12">
        <v>8.5425000000000022</v>
      </c>
      <c r="AR328" s="12"/>
      <c r="AS328" s="12"/>
      <c r="AT328" s="2">
        <v>6.1099999999999994</v>
      </c>
      <c r="AU328" s="12">
        <v>6.1099999999999994</v>
      </c>
      <c r="AV328" s="12"/>
      <c r="AW328" s="12"/>
    </row>
    <row r="329" spans="1:49" x14ac:dyDescent="0.35">
      <c r="R329" s="2">
        <v>5.04</v>
      </c>
      <c r="S329">
        <v>2</v>
      </c>
      <c r="Z329" s="2">
        <v>5.04</v>
      </c>
      <c r="AA329" s="12">
        <v>5.04</v>
      </c>
      <c r="AB329" s="12"/>
      <c r="AC329" s="12"/>
      <c r="AH329" s="2">
        <v>8.75</v>
      </c>
      <c r="AI329">
        <v>44</v>
      </c>
      <c r="AL329" s="2">
        <v>1.875</v>
      </c>
      <c r="AM329">
        <v>2</v>
      </c>
      <c r="AP329" s="2">
        <v>8.75</v>
      </c>
      <c r="AQ329" s="12">
        <v>8.75</v>
      </c>
      <c r="AR329" s="12"/>
      <c r="AS329" s="12"/>
      <c r="AT329" s="2">
        <v>1.875</v>
      </c>
      <c r="AU329" s="12">
        <v>1.875</v>
      </c>
      <c r="AV329" s="12"/>
      <c r="AW329" s="12"/>
    </row>
    <row r="330" spans="1:49" x14ac:dyDescent="0.35">
      <c r="R330" s="2">
        <v>5.2074999999999996</v>
      </c>
      <c r="S330">
        <v>88</v>
      </c>
      <c r="Z330" s="2">
        <v>5.2074999999999996</v>
      </c>
      <c r="AA330" s="12">
        <v>5.2074999999999942</v>
      </c>
      <c r="AB330" s="12"/>
      <c r="AC330" s="12"/>
      <c r="AH330" s="2">
        <v>8.89</v>
      </c>
      <c r="AI330">
        <v>1</v>
      </c>
      <c r="AL330" s="2">
        <v>6.0399999999999991</v>
      </c>
      <c r="AM330">
        <v>22</v>
      </c>
      <c r="AP330" s="2">
        <v>8.89</v>
      </c>
      <c r="AQ330" s="12">
        <v>8.89</v>
      </c>
      <c r="AR330" s="7"/>
      <c r="AS330" s="7"/>
      <c r="AT330" s="2">
        <v>6.0399999999999991</v>
      </c>
      <c r="AU330" s="12">
        <v>6.0399999999999956</v>
      </c>
      <c r="AV330" s="12"/>
      <c r="AW330" s="12"/>
    </row>
    <row r="331" spans="1:49" x14ac:dyDescent="0.35">
      <c r="R331" s="2">
        <v>5.21</v>
      </c>
      <c r="S331">
        <v>14</v>
      </c>
      <c r="Z331" s="2">
        <v>5.21</v>
      </c>
      <c r="AA331" s="12">
        <v>5.21</v>
      </c>
      <c r="AB331" s="12"/>
      <c r="AC331" s="12"/>
      <c r="AH331" s="2">
        <v>9.1666666666666661</v>
      </c>
      <c r="AI331">
        <v>1</v>
      </c>
      <c r="AL331" s="2">
        <v>2.0825</v>
      </c>
      <c r="AM331">
        <v>2</v>
      </c>
      <c r="AP331" s="2">
        <v>9.1666666666666661</v>
      </c>
      <c r="AQ331" s="12">
        <v>9.1666666666666661</v>
      </c>
      <c r="AT331" s="2">
        <v>2.0825</v>
      </c>
      <c r="AU331" s="12">
        <v>2.0825</v>
      </c>
      <c r="AV331" s="12"/>
      <c r="AW331" s="12"/>
    </row>
    <row r="332" spans="1:49" x14ac:dyDescent="0.35">
      <c r="R332" s="2">
        <v>5.25</v>
      </c>
      <c r="S332">
        <v>1</v>
      </c>
      <c r="Z332" s="2">
        <v>5.25</v>
      </c>
      <c r="AA332" s="12">
        <v>5.25</v>
      </c>
      <c r="AB332" s="12"/>
      <c r="AC332" s="12"/>
      <c r="AH332" s="2">
        <v>9.1675000000000004</v>
      </c>
      <c r="AI332">
        <v>1</v>
      </c>
      <c r="AL332" s="2">
        <v>4.375</v>
      </c>
      <c r="AM332">
        <v>3</v>
      </c>
      <c r="AP332" s="2">
        <v>9.1675000000000004</v>
      </c>
      <c r="AQ332" s="12">
        <v>9.1675000000000004</v>
      </c>
      <c r="AT332" s="2">
        <v>4.375</v>
      </c>
      <c r="AU332" s="12">
        <v>4.375</v>
      </c>
      <c r="AV332" s="12"/>
      <c r="AW332" s="12"/>
    </row>
    <row r="333" spans="1:49" x14ac:dyDescent="0.35">
      <c r="R333" s="2">
        <v>5.333333333333333</v>
      </c>
      <c r="S333">
        <v>1</v>
      </c>
      <c r="Z333" s="2">
        <v>5.333333333333333</v>
      </c>
      <c r="AA333" s="12">
        <v>5.333333333333333</v>
      </c>
      <c r="AB333" s="12"/>
      <c r="AC333" s="12"/>
      <c r="AH333" s="2">
        <v>9.375</v>
      </c>
      <c r="AI333">
        <v>49</v>
      </c>
      <c r="AL333" s="2">
        <v>3.125</v>
      </c>
      <c r="AM333">
        <v>3</v>
      </c>
      <c r="AP333" s="2">
        <v>9.375</v>
      </c>
      <c r="AQ333" s="12">
        <v>9.375</v>
      </c>
      <c r="AT333" s="2">
        <v>3.125</v>
      </c>
      <c r="AU333" s="12">
        <v>3.125</v>
      </c>
      <c r="AV333" s="12"/>
      <c r="AW333" s="12"/>
    </row>
    <row r="334" spans="1:49" x14ac:dyDescent="0.35">
      <c r="R334" s="2">
        <v>5.415</v>
      </c>
      <c r="S334">
        <v>4</v>
      </c>
      <c r="Z334" s="2">
        <v>5.415</v>
      </c>
      <c r="AA334" s="12">
        <v>5.415</v>
      </c>
      <c r="AB334" s="12"/>
      <c r="AC334" s="12"/>
      <c r="AH334" s="2">
        <v>10</v>
      </c>
      <c r="AI334">
        <v>30</v>
      </c>
      <c r="AL334" s="2">
        <v>1.6666666666666667</v>
      </c>
      <c r="AM334">
        <v>3</v>
      </c>
      <c r="AP334" s="2">
        <v>10</v>
      </c>
      <c r="AQ334" s="12">
        <v>10</v>
      </c>
      <c r="AT334" s="2">
        <v>1.6666666666666667</v>
      </c>
      <c r="AU334" s="12">
        <v>1.6666666666666667</v>
      </c>
      <c r="AV334" s="12"/>
      <c r="AW334" s="12"/>
    </row>
    <row r="335" spans="1:49" x14ac:dyDescent="0.35">
      <c r="R335" s="2">
        <v>5.4175000000000004</v>
      </c>
      <c r="S335">
        <v>18</v>
      </c>
      <c r="Z335" s="2">
        <v>5.4175000000000004</v>
      </c>
      <c r="AA335" s="12">
        <v>5.4175000000000022</v>
      </c>
      <c r="AB335" s="12"/>
      <c r="AC335" s="12"/>
      <c r="AH335" s="2"/>
      <c r="AI335">
        <v>6</v>
      </c>
      <c r="AL335" s="2">
        <v>3.8866666666666667</v>
      </c>
      <c r="AM335">
        <v>1</v>
      </c>
      <c r="AP335" s="2"/>
      <c r="AQ335" s="12" t="e">
        <v>#DIV/0!</v>
      </c>
      <c r="AT335" s="2">
        <v>3.8866666666666667</v>
      </c>
      <c r="AU335" s="12">
        <v>3.8866666666666667</v>
      </c>
      <c r="AV335" s="12"/>
      <c r="AW335" s="12"/>
    </row>
    <row r="336" spans="1:49" x14ac:dyDescent="0.35">
      <c r="R336" s="2">
        <v>5.5533333333333337</v>
      </c>
      <c r="S336">
        <v>11</v>
      </c>
      <c r="Z336" s="2">
        <v>5.5533333333333337</v>
      </c>
      <c r="AA336" s="12">
        <v>5.5533333333333337</v>
      </c>
      <c r="AB336" s="12"/>
      <c r="AC336" s="12"/>
      <c r="AH336" s="2" t="s">
        <v>55</v>
      </c>
      <c r="AI336">
        <v>1141</v>
      </c>
      <c r="AL336" s="2">
        <v>6.666666666666667</v>
      </c>
      <c r="AM336">
        <v>1</v>
      </c>
      <c r="AP336" s="2" t="s">
        <v>55</v>
      </c>
      <c r="AQ336" s="7">
        <v>6.0849654919235858</v>
      </c>
      <c r="AT336" s="2">
        <v>6.666666666666667</v>
      </c>
      <c r="AU336" s="12">
        <v>6.666666666666667</v>
      </c>
      <c r="AV336" s="12"/>
      <c r="AW336" s="12"/>
    </row>
    <row r="337" spans="18:49" x14ac:dyDescent="0.35">
      <c r="R337" s="2">
        <v>5.5566666666666675</v>
      </c>
      <c r="S337">
        <v>7</v>
      </c>
      <c r="Z337" s="2">
        <v>5.5566666666666675</v>
      </c>
      <c r="AA337" s="12">
        <v>5.5566666666666666</v>
      </c>
      <c r="AB337" s="12"/>
      <c r="AC337" s="12"/>
      <c r="AL337" s="2">
        <v>5.2766666666666664</v>
      </c>
      <c r="AM337">
        <v>1</v>
      </c>
      <c r="AT337" s="2">
        <v>5.2766666666666664</v>
      </c>
      <c r="AU337" s="12">
        <v>5.2766666666666664</v>
      </c>
      <c r="AV337" s="12"/>
      <c r="AW337" s="12"/>
    </row>
    <row r="338" spans="18:49" x14ac:dyDescent="0.35">
      <c r="R338" s="2">
        <v>5.625</v>
      </c>
      <c r="S338">
        <v>4</v>
      </c>
      <c r="Z338" s="2">
        <v>5.625</v>
      </c>
      <c r="AA338" s="12">
        <v>5.625</v>
      </c>
      <c r="AB338" s="12"/>
      <c r="AC338" s="12"/>
      <c r="AL338" s="2">
        <v>0.625</v>
      </c>
      <c r="AM338">
        <v>1</v>
      </c>
      <c r="AT338" s="2">
        <v>0.625</v>
      </c>
      <c r="AU338" s="12">
        <v>0.625</v>
      </c>
      <c r="AV338" s="12"/>
      <c r="AW338" s="12"/>
    </row>
    <row r="339" spans="18:49" x14ac:dyDescent="0.35">
      <c r="R339" s="2">
        <v>5.6274999999999995</v>
      </c>
      <c r="S339">
        <v>1</v>
      </c>
      <c r="Z339" s="2">
        <v>5.6274999999999995</v>
      </c>
      <c r="AA339" s="12">
        <v>5.6274999999999995</v>
      </c>
      <c r="AB339" s="12"/>
      <c r="AC339" s="12"/>
      <c r="AL339" s="2">
        <v>3.33</v>
      </c>
      <c r="AM339">
        <v>2</v>
      </c>
      <c r="AT339" s="2">
        <v>3.33</v>
      </c>
      <c r="AU339" s="12">
        <v>3.33</v>
      </c>
      <c r="AV339" s="12"/>
      <c r="AW339" s="12"/>
    </row>
    <row r="340" spans="18:49" x14ac:dyDescent="0.35">
      <c r="R340" s="2">
        <v>5.8324999999999996</v>
      </c>
      <c r="S340">
        <v>26</v>
      </c>
      <c r="Z340" s="2">
        <v>5.8324999999999996</v>
      </c>
      <c r="AA340" s="12">
        <v>5.8324999999999996</v>
      </c>
      <c r="AB340" s="12"/>
      <c r="AC340" s="12"/>
      <c r="AL340" s="2">
        <v>0.83333333333333337</v>
      </c>
      <c r="AM340">
        <v>1</v>
      </c>
      <c r="AT340" s="2">
        <v>0.83333333333333337</v>
      </c>
      <c r="AU340" s="12">
        <v>0.83333333333333337</v>
      </c>
      <c r="AV340" s="12"/>
      <c r="AW340" s="12"/>
    </row>
    <row r="341" spans="18:49" x14ac:dyDescent="0.35">
      <c r="R341" s="2">
        <v>5.833333333333333</v>
      </c>
      <c r="S341">
        <v>7</v>
      </c>
      <c r="Z341" s="2">
        <v>5.833333333333333</v>
      </c>
      <c r="AA341" s="12">
        <v>5.8333333333333339</v>
      </c>
      <c r="AB341" s="12"/>
      <c r="AC341" s="12"/>
      <c r="AL341" s="2">
        <v>0.83250000000000002</v>
      </c>
      <c r="AM341">
        <v>2</v>
      </c>
      <c r="AT341" s="2">
        <v>0.83250000000000002</v>
      </c>
      <c r="AU341" s="12">
        <v>0.83250000000000002</v>
      </c>
      <c r="AV341" s="12"/>
      <c r="AW341" s="12"/>
    </row>
    <row r="342" spans="18:49" x14ac:dyDescent="0.35">
      <c r="R342" s="2">
        <v>5.835</v>
      </c>
      <c r="S342">
        <v>5</v>
      </c>
      <c r="Z342" s="2">
        <v>5.835</v>
      </c>
      <c r="AA342" s="12">
        <v>5.835</v>
      </c>
      <c r="AB342" s="12"/>
      <c r="AC342" s="12"/>
      <c r="AL342" s="2">
        <v>2.7075</v>
      </c>
      <c r="AM342">
        <v>7</v>
      </c>
      <c r="AT342" s="2">
        <v>2.7075</v>
      </c>
      <c r="AU342" s="12">
        <v>2.7075</v>
      </c>
      <c r="AV342" s="12"/>
      <c r="AW342" s="12"/>
    </row>
    <row r="343" spans="18:49" x14ac:dyDescent="0.35">
      <c r="R343" s="2">
        <v>5.875</v>
      </c>
      <c r="S343">
        <v>1</v>
      </c>
      <c r="Z343" s="2">
        <v>5.875</v>
      </c>
      <c r="AA343" s="12">
        <v>5.875</v>
      </c>
      <c r="AB343" s="12"/>
      <c r="AC343" s="12"/>
      <c r="AL343" s="2">
        <v>4.72</v>
      </c>
      <c r="AM343">
        <v>2</v>
      </c>
      <c r="AT343" s="2">
        <v>4.72</v>
      </c>
      <c r="AU343" s="12">
        <v>4.72</v>
      </c>
      <c r="AV343" s="12"/>
      <c r="AW343" s="12"/>
    </row>
    <row r="344" spans="18:49" x14ac:dyDescent="0.35">
      <c r="R344" s="2">
        <v>6</v>
      </c>
      <c r="S344">
        <v>4</v>
      </c>
      <c r="Z344" s="2">
        <v>6</v>
      </c>
      <c r="AA344" s="12">
        <v>6</v>
      </c>
      <c r="AB344" s="12"/>
      <c r="AC344" s="12"/>
      <c r="AL344" s="2">
        <v>6.875</v>
      </c>
      <c r="AM344">
        <v>31</v>
      </c>
      <c r="AT344" s="2">
        <v>6.875</v>
      </c>
      <c r="AU344" s="12">
        <v>6.875</v>
      </c>
      <c r="AV344" s="12"/>
      <c r="AW344" s="12"/>
    </row>
    <row r="345" spans="18:49" x14ac:dyDescent="0.35">
      <c r="R345" s="2">
        <v>6.04</v>
      </c>
      <c r="S345">
        <v>14</v>
      </c>
      <c r="Z345" s="2">
        <v>6.04</v>
      </c>
      <c r="AA345" s="12">
        <v>6.0400000000000009</v>
      </c>
      <c r="AB345" s="12"/>
      <c r="AC345" s="12"/>
      <c r="AL345" s="2">
        <v>5.833333333333333</v>
      </c>
      <c r="AM345">
        <v>2</v>
      </c>
      <c r="AT345" s="2">
        <v>5.833333333333333</v>
      </c>
      <c r="AU345" s="12">
        <v>5.833333333333333</v>
      </c>
      <c r="AV345" s="12"/>
      <c r="AW345" s="12"/>
    </row>
    <row r="346" spans="18:49" x14ac:dyDescent="0.35">
      <c r="R346" s="2">
        <v>6.0425000000000004</v>
      </c>
      <c r="S346">
        <v>66</v>
      </c>
      <c r="Z346" s="2">
        <v>6.0425000000000004</v>
      </c>
      <c r="AA346" s="12">
        <v>6.042500000000004</v>
      </c>
      <c r="AB346" s="12"/>
      <c r="AC346" s="12"/>
      <c r="AL346" s="2">
        <v>9.1675000000000004</v>
      </c>
      <c r="AM346">
        <v>110</v>
      </c>
      <c r="AT346" s="2">
        <v>9.1675000000000004</v>
      </c>
      <c r="AU346" s="12">
        <v>9.1675000000000129</v>
      </c>
      <c r="AV346" s="12"/>
      <c r="AW346" s="12"/>
    </row>
    <row r="347" spans="18:49" x14ac:dyDescent="0.35">
      <c r="R347" s="2">
        <v>6.1133333333333333</v>
      </c>
      <c r="S347">
        <v>2</v>
      </c>
      <c r="Z347" s="2">
        <v>6.1133333333333333</v>
      </c>
      <c r="AA347" s="12">
        <v>6.1133333333333333</v>
      </c>
      <c r="AB347" s="12"/>
      <c r="AC347" s="12"/>
      <c r="AL347" s="2">
        <v>8.3350000000000009</v>
      </c>
      <c r="AM347">
        <v>90</v>
      </c>
      <c r="AT347" s="2">
        <v>8.3350000000000009</v>
      </c>
      <c r="AU347" s="12">
        <v>8.3350000000000062</v>
      </c>
      <c r="AV347" s="12"/>
      <c r="AW347" s="12"/>
    </row>
    <row r="348" spans="18:49" x14ac:dyDescent="0.35">
      <c r="R348" s="2">
        <v>6.25</v>
      </c>
      <c r="S348">
        <v>6</v>
      </c>
      <c r="Z348" s="2">
        <v>6.25</v>
      </c>
      <c r="AA348" s="12">
        <v>6.25</v>
      </c>
      <c r="AB348" s="12"/>
      <c r="AC348" s="12"/>
      <c r="AL348" s="2">
        <v>6.25</v>
      </c>
      <c r="AM348">
        <v>33</v>
      </c>
      <c r="AT348" s="2">
        <v>6.25</v>
      </c>
      <c r="AU348" s="12">
        <v>6.25</v>
      </c>
      <c r="AV348" s="12"/>
      <c r="AW348" s="12"/>
    </row>
    <row r="349" spans="18:49" x14ac:dyDescent="0.35">
      <c r="R349" s="2">
        <v>6.2524999999999995</v>
      </c>
      <c r="S349">
        <v>9</v>
      </c>
      <c r="Z349" s="2">
        <v>6.2524999999999995</v>
      </c>
      <c r="AA349" s="12">
        <v>6.2524999999999986</v>
      </c>
      <c r="AB349" s="12"/>
      <c r="AC349" s="12"/>
      <c r="AL349" s="2">
        <v>8.5425000000000004</v>
      </c>
      <c r="AM349">
        <v>37</v>
      </c>
      <c r="AT349" s="2">
        <v>8.5425000000000004</v>
      </c>
      <c r="AU349" s="12">
        <v>8.5425000000000004</v>
      </c>
      <c r="AV349" s="12"/>
      <c r="AW349" s="12"/>
    </row>
    <row r="350" spans="18:49" x14ac:dyDescent="0.35">
      <c r="R350" s="2">
        <v>6.4574999999999996</v>
      </c>
      <c r="S350">
        <v>1</v>
      </c>
      <c r="Z350" s="2">
        <v>6.4574999999999996</v>
      </c>
      <c r="AA350" s="12">
        <v>6.4574999999999996</v>
      </c>
      <c r="AB350" s="12"/>
      <c r="AC350" s="12"/>
      <c r="AL350" s="2">
        <v>6.9466666666666663</v>
      </c>
      <c r="AM350">
        <v>3</v>
      </c>
      <c r="AT350" s="2">
        <v>6.9466666666666663</v>
      </c>
      <c r="AU350" s="12">
        <v>6.9466666666666663</v>
      </c>
      <c r="AV350" s="12"/>
      <c r="AW350" s="12"/>
    </row>
    <row r="351" spans="18:49" x14ac:dyDescent="0.35">
      <c r="R351" s="2">
        <v>6.665</v>
      </c>
      <c r="S351">
        <v>7</v>
      </c>
      <c r="Z351" s="2">
        <v>6.665</v>
      </c>
      <c r="AA351" s="12">
        <v>6.665</v>
      </c>
      <c r="AB351" s="12"/>
      <c r="AC351" s="12"/>
      <c r="AL351" s="2">
        <v>7.7100000000000009</v>
      </c>
      <c r="AM351">
        <v>64</v>
      </c>
      <c r="AT351" s="2">
        <v>7.7100000000000009</v>
      </c>
      <c r="AU351" s="12">
        <v>7.7099999999999937</v>
      </c>
      <c r="AV351" s="12"/>
      <c r="AW351" s="12"/>
    </row>
    <row r="352" spans="18:49" x14ac:dyDescent="0.35">
      <c r="R352" s="2">
        <v>6.666666666666667</v>
      </c>
      <c r="S352">
        <v>9</v>
      </c>
      <c r="Z352" s="2">
        <v>6.666666666666667</v>
      </c>
      <c r="AA352" s="12">
        <v>6.6666666666666661</v>
      </c>
      <c r="AB352" s="12"/>
      <c r="AC352" s="12"/>
      <c r="AL352" s="2">
        <v>5.4175000000000004</v>
      </c>
      <c r="AM352">
        <v>4</v>
      </c>
      <c r="AT352" s="2">
        <v>5.4175000000000004</v>
      </c>
      <c r="AU352" s="12">
        <v>5.4175000000000004</v>
      </c>
      <c r="AV352" s="12"/>
      <c r="AW352" s="12"/>
    </row>
    <row r="353" spans="18:49" x14ac:dyDescent="0.35">
      <c r="R353" s="2">
        <v>6.6675000000000004</v>
      </c>
      <c r="S353">
        <v>24</v>
      </c>
      <c r="Z353" s="2">
        <v>6.6675000000000004</v>
      </c>
      <c r="AA353" s="12">
        <v>6.6675000000000004</v>
      </c>
      <c r="AB353" s="12"/>
      <c r="AC353" s="12"/>
      <c r="AL353" s="2">
        <v>7.9175000000000004</v>
      </c>
      <c r="AM353">
        <v>15</v>
      </c>
      <c r="AT353" s="2">
        <v>7.9175000000000004</v>
      </c>
      <c r="AU353" s="12">
        <v>7.9175000000000031</v>
      </c>
      <c r="AV353" s="12"/>
      <c r="AW353" s="12"/>
    </row>
    <row r="354" spans="18:49" x14ac:dyDescent="0.35">
      <c r="R354" s="2">
        <v>6.67</v>
      </c>
      <c r="S354">
        <v>4</v>
      </c>
      <c r="Z354" s="2">
        <v>6.67</v>
      </c>
      <c r="AA354" s="12">
        <v>6.67</v>
      </c>
      <c r="AB354" s="12"/>
      <c r="AC354" s="12"/>
      <c r="AL354" s="2">
        <v>6.0425000000000004</v>
      </c>
      <c r="AM354">
        <v>7</v>
      </c>
      <c r="AT354" s="2">
        <v>6.0425000000000004</v>
      </c>
      <c r="AU354" s="12">
        <v>6.0424999999999995</v>
      </c>
      <c r="AV354" s="12"/>
      <c r="AW354" s="12"/>
    </row>
    <row r="355" spans="18:49" x14ac:dyDescent="0.35">
      <c r="R355" s="2">
        <v>6.875</v>
      </c>
      <c r="S355">
        <v>19</v>
      </c>
      <c r="Z355" s="2">
        <v>6.875</v>
      </c>
      <c r="AA355" s="12">
        <v>6.875</v>
      </c>
      <c r="AB355" s="12"/>
      <c r="AC355" s="12"/>
      <c r="AL355" s="2">
        <v>7.0850000000000009</v>
      </c>
      <c r="AM355">
        <v>28</v>
      </c>
      <c r="AT355" s="2">
        <v>7.0850000000000009</v>
      </c>
      <c r="AU355" s="12">
        <v>7.0850000000000053</v>
      </c>
      <c r="AV355" s="12"/>
      <c r="AW355" s="12"/>
    </row>
    <row r="356" spans="18:49" x14ac:dyDescent="0.35">
      <c r="R356" s="2">
        <v>6.8774999999999995</v>
      </c>
      <c r="S356">
        <v>30</v>
      </c>
      <c r="Z356" s="2">
        <v>6.8774999999999995</v>
      </c>
      <c r="AA356" s="12">
        <v>6.8774999999999986</v>
      </c>
      <c r="AB356" s="12"/>
      <c r="AC356" s="12"/>
      <c r="AL356" s="2">
        <v>6.3900000000000006</v>
      </c>
      <c r="AM356">
        <v>3</v>
      </c>
      <c r="AT356" s="2">
        <v>6.3900000000000006</v>
      </c>
      <c r="AU356" s="12">
        <v>6.3900000000000006</v>
      </c>
      <c r="AV356" s="12"/>
      <c r="AW356" s="12"/>
    </row>
    <row r="357" spans="18:49" x14ac:dyDescent="0.35">
      <c r="R357" s="2">
        <v>6.9433333333333325</v>
      </c>
      <c r="S357">
        <v>1</v>
      </c>
      <c r="Z357" s="2">
        <v>6.9433333333333325</v>
      </c>
      <c r="AA357" s="12">
        <v>6.9433333333333325</v>
      </c>
      <c r="AB357" s="12"/>
      <c r="AC357" s="12"/>
      <c r="AL357" s="2">
        <v>6.4600000000000009</v>
      </c>
      <c r="AM357">
        <v>5</v>
      </c>
      <c r="AT357" s="2">
        <v>6.4600000000000009</v>
      </c>
      <c r="AU357" s="12">
        <v>6.4600000000000009</v>
      </c>
      <c r="AV357" s="12"/>
      <c r="AW357" s="12"/>
    </row>
    <row r="358" spans="18:49" x14ac:dyDescent="0.35">
      <c r="R358" s="2">
        <v>7.0824999999999996</v>
      </c>
      <c r="S358">
        <v>3</v>
      </c>
      <c r="Z358" s="2">
        <v>7.0824999999999996</v>
      </c>
      <c r="AA358" s="12">
        <v>7.0824999999999996</v>
      </c>
      <c r="AB358" s="12"/>
      <c r="AC358" s="12"/>
      <c r="AL358" s="2">
        <v>7.2925000000000004</v>
      </c>
      <c r="AM358">
        <v>3</v>
      </c>
      <c r="AT358" s="2">
        <v>7.2925000000000004</v>
      </c>
      <c r="AU358" s="12">
        <v>7.2925000000000004</v>
      </c>
      <c r="AV358" s="12"/>
      <c r="AW358" s="12"/>
    </row>
    <row r="359" spans="18:49" x14ac:dyDescent="0.35">
      <c r="R359" s="2">
        <v>7.0850000000000009</v>
      </c>
      <c r="S359">
        <v>5</v>
      </c>
      <c r="Z359" s="2">
        <v>7.0850000000000009</v>
      </c>
      <c r="AA359" s="12">
        <v>7.0850000000000009</v>
      </c>
      <c r="AB359" s="12"/>
      <c r="AC359" s="12"/>
      <c r="AL359" s="2">
        <v>5.8350000000000009</v>
      </c>
      <c r="AM359">
        <v>7</v>
      </c>
      <c r="AT359" s="2">
        <v>5.8350000000000009</v>
      </c>
      <c r="AU359" s="12">
        <v>5.8350000000000009</v>
      </c>
      <c r="AV359" s="12"/>
      <c r="AW359" s="12"/>
    </row>
    <row r="360" spans="18:49" x14ac:dyDescent="0.35">
      <c r="R360" s="2">
        <v>7.5</v>
      </c>
      <c r="S360">
        <v>16</v>
      </c>
      <c r="Z360" s="2">
        <v>7.5</v>
      </c>
      <c r="AA360" s="12">
        <v>7.5</v>
      </c>
      <c r="AB360" s="12"/>
      <c r="AC360" s="12"/>
      <c r="AL360" s="2">
        <v>6.6675000000000004</v>
      </c>
      <c r="AM360">
        <v>6</v>
      </c>
      <c r="AT360" s="2">
        <v>6.6675000000000004</v>
      </c>
      <c r="AU360" s="12">
        <v>6.6675000000000013</v>
      </c>
      <c r="AV360" s="12"/>
      <c r="AW360" s="12"/>
    </row>
    <row r="361" spans="18:49" x14ac:dyDescent="0.35">
      <c r="R361" s="2">
        <v>7.5024999999999995</v>
      </c>
      <c r="S361">
        <v>10</v>
      </c>
      <c r="Z361" s="2">
        <v>7.5024999999999995</v>
      </c>
      <c r="AA361" s="12">
        <v>7.5024999999999995</v>
      </c>
      <c r="AB361" s="12"/>
      <c r="AC361" s="12"/>
      <c r="AL361" s="2">
        <v>8.89</v>
      </c>
      <c r="AM361">
        <v>11</v>
      </c>
      <c r="AT361" s="2">
        <v>8.89</v>
      </c>
      <c r="AU361" s="12">
        <v>8.89</v>
      </c>
      <c r="AV361" s="12"/>
      <c r="AW361" s="12"/>
    </row>
    <row r="362" spans="18:49" x14ac:dyDescent="0.35">
      <c r="R362" s="2">
        <v>7.7074999999999996</v>
      </c>
      <c r="S362">
        <v>4</v>
      </c>
      <c r="Z362" s="2">
        <v>7.7074999999999996</v>
      </c>
      <c r="AA362" s="12">
        <v>7.7074999999999996</v>
      </c>
      <c r="AB362" s="12"/>
      <c r="AC362" s="12"/>
      <c r="AL362" s="2">
        <v>4.7925000000000004</v>
      </c>
      <c r="AM362">
        <v>3</v>
      </c>
      <c r="AT362" s="2">
        <v>4.7925000000000004</v>
      </c>
      <c r="AU362" s="12">
        <v>4.7925000000000004</v>
      </c>
      <c r="AV362" s="12"/>
      <c r="AW362" s="12"/>
    </row>
    <row r="363" spans="18:49" x14ac:dyDescent="0.35">
      <c r="R363" s="2">
        <v>7.7100000000000009</v>
      </c>
      <c r="S363">
        <v>10</v>
      </c>
      <c r="Z363" s="2">
        <v>7.7100000000000009</v>
      </c>
      <c r="AA363" s="12">
        <v>7.7100000000000026</v>
      </c>
      <c r="AB363" s="12"/>
      <c r="AC363" s="12"/>
      <c r="AL363" s="2">
        <v>6.67</v>
      </c>
      <c r="AM363">
        <v>2</v>
      </c>
      <c r="AT363" s="2">
        <v>6.67</v>
      </c>
      <c r="AU363" s="12">
        <v>6.67</v>
      </c>
      <c r="AV363" s="12"/>
      <c r="AW363" s="12"/>
    </row>
    <row r="364" spans="18:49" x14ac:dyDescent="0.35">
      <c r="R364" s="2">
        <v>7.78</v>
      </c>
      <c r="S364">
        <v>2</v>
      </c>
      <c r="Z364" s="2">
        <v>7.78</v>
      </c>
      <c r="AA364" s="12">
        <v>7.78</v>
      </c>
      <c r="AB364" s="12"/>
      <c r="AC364" s="12"/>
      <c r="AL364" s="2">
        <v>7.2233333333333336</v>
      </c>
      <c r="AM364">
        <v>3</v>
      </c>
      <c r="AT364" s="2">
        <v>7.2233333333333336</v>
      </c>
      <c r="AU364" s="12">
        <v>7.2233333333333336</v>
      </c>
      <c r="AV364" s="12"/>
      <c r="AW364" s="12"/>
    </row>
    <row r="365" spans="18:49" x14ac:dyDescent="0.35">
      <c r="R365" s="2">
        <v>8.0566666666666666</v>
      </c>
      <c r="S365">
        <v>3</v>
      </c>
      <c r="Z365" s="2">
        <v>8.0566666666666666</v>
      </c>
      <c r="AA365" s="12">
        <v>8.0566666666666666</v>
      </c>
      <c r="AB365" s="12"/>
      <c r="AC365" s="12"/>
      <c r="AL365" s="2">
        <v>8.125</v>
      </c>
      <c r="AM365">
        <v>3</v>
      </c>
      <c r="AT365" s="2">
        <v>8.125</v>
      </c>
      <c r="AU365" s="12">
        <v>8.125</v>
      </c>
      <c r="AV365" s="12"/>
      <c r="AW365" s="12"/>
    </row>
    <row r="366" spans="18:49" x14ac:dyDescent="0.35">
      <c r="R366" s="2">
        <v>8.3324999999999996</v>
      </c>
      <c r="S366">
        <v>4</v>
      </c>
      <c r="Z366" s="2">
        <v>8.3324999999999996</v>
      </c>
      <c r="AA366" s="12">
        <v>8.3324999999999996</v>
      </c>
      <c r="AB366" s="12"/>
      <c r="AC366" s="12"/>
      <c r="AL366" s="2">
        <v>4.1675000000000004</v>
      </c>
      <c r="AM366">
        <v>1</v>
      </c>
      <c r="AT366" s="2">
        <v>4.1675000000000004</v>
      </c>
      <c r="AU366" s="12">
        <v>4.1675000000000004</v>
      </c>
      <c r="AV366" s="12"/>
      <c r="AW366" s="12"/>
    </row>
    <row r="367" spans="18:49" x14ac:dyDescent="0.35">
      <c r="R367" s="2">
        <v>8.3350000000000009</v>
      </c>
      <c r="S367">
        <v>11</v>
      </c>
      <c r="Z367" s="2">
        <v>8.3350000000000009</v>
      </c>
      <c r="AA367" s="12">
        <v>8.3350000000000026</v>
      </c>
      <c r="AB367" s="12"/>
      <c r="AC367" s="12"/>
      <c r="AL367" s="2">
        <v>1.4575</v>
      </c>
      <c r="AM367">
        <v>3</v>
      </c>
      <c r="AT367" s="2">
        <v>1.4575</v>
      </c>
      <c r="AU367" s="12">
        <v>1.4575000000000002</v>
      </c>
      <c r="AV367" s="12"/>
      <c r="AW367" s="12"/>
    </row>
    <row r="368" spans="18:49" x14ac:dyDescent="0.35">
      <c r="R368" s="2">
        <v>8.5425000000000004</v>
      </c>
      <c r="S368">
        <v>7</v>
      </c>
      <c r="Z368" s="2">
        <v>8.5425000000000004</v>
      </c>
      <c r="AA368" s="12">
        <v>8.5425000000000022</v>
      </c>
      <c r="AB368" s="12"/>
      <c r="AC368" s="12"/>
      <c r="AL368" s="2">
        <v>2.9175</v>
      </c>
      <c r="AM368">
        <v>1</v>
      </c>
      <c r="AT368" s="2">
        <v>2.9175</v>
      </c>
      <c r="AU368" s="12">
        <v>2.9175</v>
      </c>
      <c r="AV368" s="12"/>
      <c r="AW368" s="12"/>
    </row>
    <row r="369" spans="18:49" x14ac:dyDescent="0.35">
      <c r="R369" s="2">
        <v>8.6666666666666661</v>
      </c>
      <c r="S369">
        <v>1</v>
      </c>
      <c r="Z369" s="2">
        <v>8.6666666666666661</v>
      </c>
      <c r="AA369" s="12">
        <v>8.6666666666666661</v>
      </c>
      <c r="AB369" s="12"/>
      <c r="AC369" s="12"/>
      <c r="AL369" s="2">
        <v>7.7800000000000011</v>
      </c>
      <c r="AM369">
        <v>2</v>
      </c>
      <c r="AT369" s="2">
        <v>7.7800000000000011</v>
      </c>
      <c r="AU369" s="12">
        <v>7.7800000000000011</v>
      </c>
      <c r="AV369" s="12"/>
      <c r="AW369" s="12"/>
    </row>
    <row r="370" spans="18:49" x14ac:dyDescent="0.35">
      <c r="R370" s="2">
        <v>9.1675000000000004</v>
      </c>
      <c r="S370">
        <v>14</v>
      </c>
      <c r="Z370" s="2">
        <v>9.1675000000000004</v>
      </c>
      <c r="AA370" s="12">
        <v>9.1675000000000022</v>
      </c>
      <c r="AB370" s="12"/>
      <c r="AC370" s="12"/>
      <c r="AL370" s="2">
        <v>8.0566666666666666</v>
      </c>
      <c r="AM370">
        <v>3</v>
      </c>
      <c r="AT370" s="2">
        <v>8.0566666666666666</v>
      </c>
      <c r="AU370" s="12">
        <v>8.0566666666666666</v>
      </c>
      <c r="AV370" s="7"/>
      <c r="AW370" s="7"/>
    </row>
    <row r="371" spans="18:49" x14ac:dyDescent="0.35">
      <c r="R371" s="2">
        <v>9.375</v>
      </c>
      <c r="S371">
        <v>2</v>
      </c>
      <c r="Z371" s="2">
        <v>9.375</v>
      </c>
      <c r="AA371" s="12">
        <v>9.375</v>
      </c>
      <c r="AB371" s="12"/>
      <c r="AC371" s="12"/>
      <c r="AL371" s="2">
        <v>2.2925</v>
      </c>
      <c r="AM371">
        <v>1</v>
      </c>
      <c r="AT371" s="2">
        <v>2.2925</v>
      </c>
      <c r="AU371" s="12">
        <v>2.2925</v>
      </c>
    </row>
    <row r="372" spans="18:49" x14ac:dyDescent="0.35">
      <c r="R372" s="2">
        <v>10</v>
      </c>
      <c r="S372">
        <v>19</v>
      </c>
      <c r="Z372" s="2">
        <v>10</v>
      </c>
      <c r="AA372" s="12">
        <v>10</v>
      </c>
      <c r="AB372" s="12"/>
      <c r="AC372" s="12"/>
      <c r="AL372" s="2">
        <v>6.1133333333333333</v>
      </c>
      <c r="AM372">
        <v>2</v>
      </c>
      <c r="AT372" s="2">
        <v>6.1133333333333333</v>
      </c>
      <c r="AU372" s="12">
        <v>6.1133333333333333</v>
      </c>
    </row>
    <row r="373" spans="18:49" x14ac:dyDescent="0.35">
      <c r="R373" s="2"/>
      <c r="S373">
        <v>4</v>
      </c>
      <c r="Z373" s="2"/>
      <c r="AA373" s="12" t="e">
        <v>#DIV/0!</v>
      </c>
      <c r="AB373" s="12"/>
      <c r="AC373" s="12"/>
      <c r="AL373" s="2">
        <v>7.085</v>
      </c>
      <c r="AM373">
        <v>1</v>
      </c>
      <c r="AT373" s="2">
        <v>7.085</v>
      </c>
      <c r="AU373" s="12">
        <v>7.085</v>
      </c>
    </row>
    <row r="374" spans="18:49" x14ac:dyDescent="0.35">
      <c r="R374" s="2" t="s">
        <v>55</v>
      </c>
      <c r="S374">
        <v>1141</v>
      </c>
      <c r="Z374" s="2" t="s">
        <v>55</v>
      </c>
      <c r="AA374" s="7">
        <v>4.6543638229258084</v>
      </c>
      <c r="AB374" s="12"/>
      <c r="AC374" s="12"/>
      <c r="AL374" s="2">
        <v>5.415</v>
      </c>
      <c r="AM374">
        <v>1</v>
      </c>
      <c r="AT374" s="2">
        <v>5.415</v>
      </c>
      <c r="AU374" s="12">
        <v>5.415</v>
      </c>
    </row>
    <row r="375" spans="18:49" x14ac:dyDescent="0.35">
      <c r="AB375" s="12"/>
      <c r="AC375" s="12"/>
      <c r="AL375" s="2">
        <v>3.61</v>
      </c>
      <c r="AM375">
        <v>1</v>
      </c>
      <c r="AT375" s="2">
        <v>3.61</v>
      </c>
      <c r="AU375" s="12">
        <v>3.61</v>
      </c>
    </row>
    <row r="376" spans="18:49" x14ac:dyDescent="0.35">
      <c r="AB376" s="12"/>
      <c r="AC376" s="12"/>
      <c r="AL376" s="2">
        <v>5.5566666666666675</v>
      </c>
      <c r="AM376">
        <v>1</v>
      </c>
      <c r="AT376" s="2">
        <v>5.5566666666666675</v>
      </c>
      <c r="AU376" s="12">
        <v>5.5566666666666675</v>
      </c>
    </row>
    <row r="377" spans="18:49" x14ac:dyDescent="0.35">
      <c r="AB377" s="12"/>
      <c r="AC377" s="12"/>
      <c r="AL377" s="2">
        <v>5.21</v>
      </c>
      <c r="AM377">
        <v>1</v>
      </c>
      <c r="AT377" s="2">
        <v>5.21</v>
      </c>
      <c r="AU377" s="12">
        <v>5.21</v>
      </c>
    </row>
    <row r="378" spans="18:49" x14ac:dyDescent="0.35">
      <c r="AB378" s="12"/>
      <c r="AC378" s="12"/>
      <c r="AL378" s="2" t="s">
        <v>55</v>
      </c>
      <c r="AM378">
        <v>1141</v>
      </c>
      <c r="AT378" s="2" t="s">
        <v>55</v>
      </c>
      <c r="AU378" s="7">
        <v>7.6620205378249944</v>
      </c>
    </row>
    <row r="379" spans="18:49" x14ac:dyDescent="0.35">
      <c r="AB379" s="12"/>
      <c r="AC379" s="12"/>
    </row>
    <row r="380" spans="18:49" x14ac:dyDescent="0.35">
      <c r="AB380" s="12"/>
      <c r="AC380" s="12"/>
    </row>
    <row r="381" spans="18:49" x14ac:dyDescent="0.35">
      <c r="AB381" s="12"/>
      <c r="AC381" s="12"/>
    </row>
    <row r="382" spans="18:49" x14ac:dyDescent="0.35">
      <c r="AB382" s="12"/>
      <c r="AC382" s="12"/>
    </row>
    <row r="383" spans="18:49" x14ac:dyDescent="0.35">
      <c r="AB383" s="12"/>
      <c r="AC383" s="12"/>
    </row>
    <row r="384" spans="18:49" x14ac:dyDescent="0.35">
      <c r="AB384" s="12"/>
      <c r="AC384" s="12"/>
    </row>
    <row r="385" spans="28:29" x14ac:dyDescent="0.35">
      <c r="AB385" s="12"/>
      <c r="AC385" s="12"/>
    </row>
    <row r="386" spans="28:29" x14ac:dyDescent="0.35">
      <c r="AB386" s="12"/>
      <c r="AC386" s="12"/>
    </row>
    <row r="387" spans="28:29" x14ac:dyDescent="0.35">
      <c r="AB387" s="12"/>
      <c r="AC387" s="12"/>
    </row>
    <row r="388" spans="28:29" x14ac:dyDescent="0.35">
      <c r="AB388" s="12"/>
      <c r="AC388" s="12"/>
    </row>
    <row r="389" spans="28:29" x14ac:dyDescent="0.35">
      <c r="AB389" s="12"/>
      <c r="AC389" s="12"/>
    </row>
    <row r="390" spans="28:29" x14ac:dyDescent="0.35">
      <c r="AB390" s="12"/>
      <c r="AC390" s="12"/>
    </row>
    <row r="391" spans="28:29" x14ac:dyDescent="0.35">
      <c r="AB391" s="12"/>
      <c r="AC391" s="12"/>
    </row>
    <row r="392" spans="28:29" x14ac:dyDescent="0.35">
      <c r="AB392" s="12"/>
      <c r="AC392" s="12"/>
    </row>
    <row r="393" spans="28:29" x14ac:dyDescent="0.35">
      <c r="AB393" s="12"/>
      <c r="AC393" s="12"/>
    </row>
    <row r="394" spans="28:29" x14ac:dyDescent="0.35">
      <c r="AB394" s="12"/>
      <c r="AC394" s="12"/>
    </row>
    <row r="395" spans="28:29" x14ac:dyDescent="0.35">
      <c r="AB395" s="12"/>
      <c r="AC395" s="12"/>
    </row>
    <row r="396" spans="28:29" x14ac:dyDescent="0.35">
      <c r="AB396" s="12"/>
      <c r="AC396" s="12"/>
    </row>
    <row r="397" spans="28:29" x14ac:dyDescent="0.35">
      <c r="AB397" s="7"/>
      <c r="AC397" s="7"/>
    </row>
  </sheetData>
  <mergeCells count="1">
    <mergeCell ref="A274:A275"/>
  </mergeCells>
  <phoneticPr fontId="1" type="noConversion"/>
  <pageMargins left="0.7" right="0.7" top="0.75" bottom="0.75" header="0.3" footer="0.3"/>
  <drawing r:id="rId113"/>
  <extLst>
    <ext xmlns:x14="http://schemas.microsoft.com/office/spreadsheetml/2009/9/main" uri="{A8765BA9-456A-4dab-B4F3-ACF838C121DE}">
      <x14:slicerList>
        <x14:slicer r:id="rId11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1</vt:i4>
      </vt:variant>
    </vt:vector>
  </HeadingPairs>
  <TitlesOfParts>
    <vt:vector size="11" baseType="lpstr">
      <vt:lpstr>Tabeller</vt:lpstr>
      <vt:lpstr>Diagram</vt:lpstr>
      <vt:lpstr>Spindeldiagram</vt:lpstr>
      <vt:lpstr>Index</vt:lpstr>
      <vt:lpstr>Resultat 2023</vt:lpstr>
      <vt:lpstr>Snabböversikt</vt:lpstr>
      <vt:lpstr>Svarsfrekvens</vt:lpstr>
      <vt:lpstr>Pivot</vt:lpstr>
      <vt:lpstr>Pivot-Index</vt:lpstr>
      <vt:lpstr>Postbeskrivning</vt:lpstr>
      <vt:lpstr>Spindeldiagram!Utskriftsområde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Arborelius Bodman, Elin</dc:creator>
  <cp:lastModifiedBy>Lundquist, Maria</cp:lastModifiedBy>
  <dcterms:created xsi:type="dcterms:W3CDTF">2022-10-24T13:27:32Z</dcterms:created>
  <dcterms:modified xsi:type="dcterms:W3CDTF">2024-04-12T08:14:45Z</dcterms:modified>
</cp:coreProperties>
</file>